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2" activeTab="6"/>
  </bookViews>
  <sheets>
    <sheet name="КРК зима2021" sheetId="6" r:id="rId1"/>
    <sheet name="ЧРК зима 2021" sheetId="2" r:id="rId2"/>
    <sheet name="Сводный зима" sheetId="5" r:id="rId3"/>
    <sheet name="Универсиада" sheetId="8" r:id="rId4"/>
    <sheet name="WRE" sheetId="9" r:id="rId5"/>
    <sheet name="КРК лето2021" sheetId="10" r:id="rId6"/>
    <sheet name="ЧРК лето 2021" sheetId="11" r:id="rId7"/>
    <sheet name="ЧРК парк 2021" sheetId="12" r:id="rId8"/>
    <sheet name="Сводный лето" sheetId="13" r:id="rId9"/>
  </sheets>
  <calcPr calcId="144525"/>
</workbook>
</file>

<file path=xl/calcChain.xml><?xml version="1.0" encoding="utf-8"?>
<calcChain xmlns="http://schemas.openxmlformats.org/spreadsheetml/2006/main">
  <c r="O167" i="13" l="1"/>
  <c r="O49" i="13"/>
  <c r="O251" i="13" l="1"/>
  <c r="O294" i="13"/>
  <c r="O292" i="13"/>
  <c r="O289" i="13"/>
  <c r="O287" i="13"/>
  <c r="O286" i="13"/>
  <c r="O285" i="13"/>
  <c r="O284" i="13"/>
  <c r="O283" i="13"/>
  <c r="O277" i="13"/>
  <c r="O282" i="13"/>
  <c r="O290" i="13"/>
  <c r="O280" i="13"/>
  <c r="O278" i="13"/>
  <c r="O281" i="13"/>
  <c r="O291" i="13"/>
  <c r="O279" i="13"/>
  <c r="O288" i="13"/>
  <c r="O276" i="13"/>
  <c r="O275" i="13"/>
  <c r="O266" i="13"/>
  <c r="O265" i="13"/>
  <c r="O262" i="13"/>
  <c r="O259" i="13"/>
  <c r="O257" i="13"/>
  <c r="O253" i="13"/>
  <c r="O250" i="13"/>
  <c r="O249" i="13"/>
  <c r="O247" i="13"/>
  <c r="O246" i="13"/>
  <c r="O245" i="13"/>
  <c r="O243" i="13"/>
  <c r="O242" i="13"/>
  <c r="O241" i="13"/>
  <c r="O240" i="13"/>
  <c r="O239" i="13"/>
  <c r="O236" i="13"/>
  <c r="O244" i="13"/>
  <c r="O238" i="13"/>
  <c r="O229" i="13"/>
  <c r="O225" i="13"/>
  <c r="O254" i="13"/>
  <c r="O234" i="13"/>
  <c r="O260" i="13"/>
  <c r="O235" i="13"/>
  <c r="O256" i="13"/>
  <c r="O237" i="13"/>
  <c r="O255" i="13"/>
  <c r="O228" i="13"/>
  <c r="O227" i="13"/>
  <c r="O226" i="13"/>
  <c r="O233" i="13"/>
  <c r="O230" i="13"/>
  <c r="O232" i="13"/>
  <c r="O231" i="13"/>
  <c r="O221" i="13"/>
  <c r="O217" i="13"/>
  <c r="O216" i="13"/>
  <c r="O214" i="13"/>
  <c r="O212" i="13"/>
  <c r="O208" i="13"/>
  <c r="O218" i="13"/>
  <c r="O213" i="13"/>
  <c r="O211" i="13"/>
  <c r="O204" i="13"/>
  <c r="O215" i="13"/>
  <c r="O209" i="13"/>
  <c r="O205" i="13"/>
  <c r="O210" i="13"/>
  <c r="O219" i="13"/>
  <c r="O206" i="13"/>
  <c r="O220" i="13"/>
  <c r="O207" i="13"/>
  <c r="O203" i="13"/>
  <c r="O195" i="13"/>
  <c r="O194" i="13"/>
  <c r="O193" i="13"/>
  <c r="O192" i="13"/>
  <c r="O199" i="13"/>
  <c r="O190" i="13"/>
  <c r="O186" i="13"/>
  <c r="O188" i="13"/>
  <c r="O198" i="13"/>
  <c r="O189" i="13"/>
  <c r="O191" i="13"/>
  <c r="O187" i="13"/>
  <c r="O185" i="13"/>
  <c r="O197" i="13"/>
  <c r="O184" i="13"/>
  <c r="O196" i="13"/>
  <c r="O174" i="13"/>
  <c r="O170" i="13"/>
  <c r="O180" i="13"/>
  <c r="O178" i="13"/>
  <c r="O177" i="13"/>
  <c r="O176" i="13"/>
  <c r="O173" i="13"/>
  <c r="O172" i="13"/>
  <c r="O171" i="13"/>
  <c r="O166" i="13"/>
  <c r="O175" i="13"/>
  <c r="O169" i="13"/>
  <c r="O168" i="13"/>
  <c r="O165" i="13"/>
  <c r="O143" i="13"/>
  <c r="O151" i="13"/>
  <c r="O103" i="13"/>
  <c r="O105" i="13"/>
  <c r="O98" i="13"/>
  <c r="O101" i="13"/>
  <c r="O159" i="13"/>
  <c r="O158" i="13"/>
  <c r="O157" i="13"/>
  <c r="O154" i="13"/>
  <c r="O153" i="13"/>
  <c r="O152" i="13"/>
  <c r="O150" i="13"/>
  <c r="O149" i="13"/>
  <c r="O148" i="13"/>
  <c r="O147" i="13"/>
  <c r="O146" i="13"/>
  <c r="O145" i="13"/>
  <c r="O144" i="13"/>
  <c r="O142" i="13"/>
  <c r="O141" i="13"/>
  <c r="O99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04" i="13"/>
  <c r="O118" i="13"/>
  <c r="O117" i="13"/>
  <c r="O116" i="13"/>
  <c r="O115" i="13"/>
  <c r="O114" i="13"/>
  <c r="O113" i="13"/>
  <c r="O112" i="13"/>
  <c r="O111" i="13"/>
  <c r="O110" i="13"/>
  <c r="O109" i="13"/>
  <c r="O108" i="13"/>
  <c r="O97" i="13"/>
  <c r="O100" i="13"/>
  <c r="O107" i="13"/>
  <c r="O106" i="13"/>
  <c r="O102" i="13"/>
  <c r="O96" i="13"/>
  <c r="O89" i="13"/>
  <c r="O91" i="13"/>
  <c r="O90" i="13"/>
  <c r="O92" i="13"/>
  <c r="O88" i="13"/>
  <c r="O82" i="13"/>
  <c r="O83" i="13"/>
  <c r="O79" i="13"/>
  <c r="O78" i="13"/>
  <c r="O75" i="13"/>
  <c r="O81" i="13"/>
  <c r="O80" i="13"/>
  <c r="O77" i="13"/>
  <c r="H76" i="13"/>
  <c r="O76" i="13" s="1"/>
  <c r="M91" i="12" l="1"/>
  <c r="M64" i="12"/>
  <c r="H57" i="12"/>
  <c r="H58" i="12"/>
  <c r="H56" i="12"/>
  <c r="H59" i="12"/>
  <c r="H82" i="12"/>
  <c r="H84" i="12"/>
  <c r="H86" i="12"/>
  <c r="M86" i="12" s="1"/>
  <c r="H81" i="12"/>
  <c r="H79" i="12"/>
  <c r="H78" i="12"/>
  <c r="H76" i="12"/>
  <c r="H77" i="12"/>
  <c r="H75" i="12"/>
  <c r="H73" i="12"/>
  <c r="H74" i="12"/>
  <c r="H80" i="12"/>
  <c r="H118" i="12"/>
  <c r="H117" i="12"/>
  <c r="H116" i="12"/>
  <c r="H112" i="12"/>
  <c r="H110" i="12"/>
  <c r="H114" i="12"/>
  <c r="H107" i="12"/>
  <c r="H106" i="12"/>
  <c r="H115" i="12"/>
  <c r="H111" i="12"/>
  <c r="H109" i="12"/>
  <c r="H108" i="12"/>
  <c r="H158" i="12"/>
  <c r="H157" i="12"/>
  <c r="H149" i="12"/>
  <c r="H156" i="12"/>
  <c r="H150" i="12"/>
  <c r="H151" i="12"/>
  <c r="H152" i="12"/>
  <c r="H148" i="12"/>
  <c r="H146" i="12"/>
  <c r="H154" i="12"/>
  <c r="H140" i="12"/>
  <c r="H143" i="12"/>
  <c r="H137" i="12"/>
  <c r="H147" i="12"/>
  <c r="H142" i="12"/>
  <c r="H141" i="12"/>
  <c r="H145" i="12"/>
  <c r="H138" i="12"/>
  <c r="M138" i="12" s="1"/>
  <c r="H139" i="12"/>
  <c r="H144" i="12"/>
  <c r="H67" i="12"/>
  <c r="M67" i="12" s="1"/>
  <c r="H65" i="12"/>
  <c r="H100" i="12"/>
  <c r="M100" i="12" s="1"/>
  <c r="H99" i="12"/>
  <c r="M99" i="12" s="1"/>
  <c r="H97" i="12"/>
  <c r="H95" i="12"/>
  <c r="H96" i="12"/>
  <c r="H94" i="12"/>
  <c r="H98" i="12"/>
  <c r="H93" i="12"/>
  <c r="H92" i="12"/>
  <c r="H132" i="12"/>
  <c r="H125" i="12"/>
  <c r="H127" i="12"/>
  <c r="H131" i="12"/>
  <c r="H128" i="12"/>
  <c r="H130" i="12"/>
  <c r="H129" i="12"/>
  <c r="H123" i="12"/>
  <c r="H126" i="12"/>
  <c r="H171" i="12"/>
  <c r="H168" i="12"/>
  <c r="H166" i="12"/>
  <c r="H169" i="12"/>
  <c r="H167" i="12"/>
  <c r="H164" i="12"/>
  <c r="J174" i="12"/>
  <c r="M174" i="12" s="1"/>
  <c r="J173" i="12"/>
  <c r="J171" i="12"/>
  <c r="J168" i="12"/>
  <c r="J166" i="12"/>
  <c r="J169" i="12"/>
  <c r="J172" i="12"/>
  <c r="J165" i="12"/>
  <c r="J167" i="12"/>
  <c r="J170" i="12"/>
  <c r="M170" i="12" s="1"/>
  <c r="J57" i="12"/>
  <c r="J58" i="12"/>
  <c r="J56" i="12"/>
  <c r="J59" i="12"/>
  <c r="J82" i="12"/>
  <c r="J84" i="12"/>
  <c r="J81" i="12"/>
  <c r="J85" i="12"/>
  <c r="M85" i="12" s="1"/>
  <c r="J83" i="12"/>
  <c r="J79" i="12"/>
  <c r="J78" i="12"/>
  <c r="J76" i="12"/>
  <c r="J77" i="12"/>
  <c r="J75" i="12"/>
  <c r="J73" i="12"/>
  <c r="J74" i="12"/>
  <c r="J80" i="12"/>
  <c r="J118" i="12"/>
  <c r="J117" i="12"/>
  <c r="J116" i="12"/>
  <c r="J112" i="12"/>
  <c r="J110" i="12"/>
  <c r="J113" i="12"/>
  <c r="J107" i="12"/>
  <c r="J106" i="12"/>
  <c r="J115" i="12"/>
  <c r="J111" i="12"/>
  <c r="J109" i="12"/>
  <c r="J108" i="12"/>
  <c r="J159" i="12"/>
  <c r="M159" i="12" s="1"/>
  <c r="J158" i="12"/>
  <c r="J157" i="12"/>
  <c r="J149" i="12"/>
  <c r="J156" i="12"/>
  <c r="J150" i="12"/>
  <c r="J151" i="12"/>
  <c r="J152" i="12"/>
  <c r="J148" i="12"/>
  <c r="J146" i="12"/>
  <c r="J155" i="12"/>
  <c r="J140" i="12"/>
  <c r="J143" i="12"/>
  <c r="J137" i="12"/>
  <c r="J147" i="12"/>
  <c r="J142" i="12"/>
  <c r="J141" i="12"/>
  <c r="J145" i="12"/>
  <c r="J139" i="12"/>
  <c r="J144" i="12"/>
  <c r="J66" i="12"/>
  <c r="J65" i="12"/>
  <c r="J97" i="12"/>
  <c r="J95" i="12"/>
  <c r="J96" i="12"/>
  <c r="J94" i="12"/>
  <c r="J98" i="12"/>
  <c r="J93" i="12"/>
  <c r="J92" i="12"/>
  <c r="J132" i="12"/>
  <c r="J125" i="12"/>
  <c r="J127" i="12"/>
  <c r="J131" i="12"/>
  <c r="J128" i="12"/>
  <c r="J130" i="12"/>
  <c r="J129" i="12"/>
  <c r="J124" i="12"/>
  <c r="M124" i="12" s="1"/>
  <c r="J126" i="12"/>
  <c r="L55" i="12"/>
  <c r="M55" i="12" s="1"/>
  <c r="L56" i="12"/>
  <c r="L83" i="12"/>
  <c r="L79" i="12"/>
  <c r="L78" i="12"/>
  <c r="L76" i="12"/>
  <c r="L77" i="12"/>
  <c r="L75" i="12"/>
  <c r="L74" i="12"/>
  <c r="L72" i="12"/>
  <c r="M72" i="12" s="1"/>
  <c r="L116" i="12"/>
  <c r="L112" i="12"/>
  <c r="L110" i="12"/>
  <c r="L114" i="12"/>
  <c r="L113" i="12"/>
  <c r="L107" i="12"/>
  <c r="L105" i="12"/>
  <c r="M105" i="12" s="1"/>
  <c r="L115" i="12"/>
  <c r="L111" i="12"/>
  <c r="L109" i="12"/>
  <c r="L108" i="12"/>
  <c r="L157" i="12"/>
  <c r="L149" i="12"/>
  <c r="L156" i="12"/>
  <c r="L150" i="12"/>
  <c r="L151" i="12"/>
  <c r="L152" i="12"/>
  <c r="L148" i="12"/>
  <c r="L146" i="12"/>
  <c r="L155" i="12"/>
  <c r="L154" i="12"/>
  <c r="L153" i="12"/>
  <c r="M153" i="12" s="1"/>
  <c r="L140" i="12"/>
  <c r="L143" i="12"/>
  <c r="L137" i="12"/>
  <c r="L147" i="12"/>
  <c r="L142" i="12"/>
  <c r="L141" i="12"/>
  <c r="L145" i="12"/>
  <c r="L139" i="12"/>
  <c r="L144" i="12"/>
  <c r="L66" i="12"/>
  <c r="L65" i="12"/>
  <c r="L95" i="12"/>
  <c r="L96" i="12"/>
  <c r="L94" i="12"/>
  <c r="L93" i="12"/>
  <c r="L92" i="12"/>
  <c r="L125" i="12"/>
  <c r="L127" i="12"/>
  <c r="L131" i="12"/>
  <c r="L128" i="12"/>
  <c r="L130" i="12"/>
  <c r="L129" i="12"/>
  <c r="L123" i="12"/>
  <c r="L126" i="12"/>
  <c r="L173" i="12"/>
  <c r="L171" i="12"/>
  <c r="L168" i="12"/>
  <c r="L166" i="12"/>
  <c r="L169" i="12"/>
  <c r="L172" i="12"/>
  <c r="L165" i="12"/>
  <c r="L167" i="12"/>
  <c r="L164" i="12"/>
  <c r="J162" i="11"/>
  <c r="M162" i="11" s="1"/>
  <c r="J159" i="11"/>
  <c r="M159" i="11" s="1"/>
  <c r="J147" i="11"/>
  <c r="J157" i="11"/>
  <c r="J151" i="11"/>
  <c r="J153" i="11"/>
  <c r="J156" i="11"/>
  <c r="J145" i="11"/>
  <c r="J141" i="11"/>
  <c r="J140" i="11"/>
  <c r="J139" i="11"/>
  <c r="J138" i="11"/>
  <c r="J134" i="11"/>
  <c r="M134" i="11" s="1"/>
  <c r="J144" i="11"/>
  <c r="J148" i="11"/>
  <c r="J152" i="11"/>
  <c r="J154" i="11"/>
  <c r="J150" i="11"/>
  <c r="J146" i="11"/>
  <c r="J142" i="11"/>
  <c r="J136" i="11"/>
  <c r="J135" i="11"/>
  <c r="J149" i="11"/>
  <c r="M116" i="11"/>
  <c r="J64" i="11"/>
  <c r="J62" i="11"/>
  <c r="J60" i="11"/>
  <c r="M60" i="11" s="1"/>
  <c r="J63" i="11"/>
  <c r="J81" i="11"/>
  <c r="J79" i="11"/>
  <c r="J77" i="11"/>
  <c r="M77" i="11" s="1"/>
  <c r="J80" i="11"/>
  <c r="J111" i="11"/>
  <c r="J108" i="11"/>
  <c r="J109" i="11"/>
  <c r="J104" i="11"/>
  <c r="J106" i="11"/>
  <c r="J103" i="11"/>
  <c r="J107" i="11"/>
  <c r="J105" i="11"/>
  <c r="J72" i="11"/>
  <c r="M72" i="11" s="1"/>
  <c r="J71" i="11"/>
  <c r="J70" i="11"/>
  <c r="J97" i="11"/>
  <c r="J91" i="11"/>
  <c r="J93" i="11"/>
  <c r="J128" i="11"/>
  <c r="J125" i="11"/>
  <c r="J124" i="11"/>
  <c r="J123" i="11"/>
  <c r="J121" i="11"/>
  <c r="J119" i="11"/>
  <c r="J122" i="11"/>
  <c r="J126" i="11"/>
  <c r="J120" i="11"/>
  <c r="J118" i="11"/>
  <c r="J117" i="11"/>
  <c r="J170" i="11"/>
  <c r="J182" i="11"/>
  <c r="J181" i="11"/>
  <c r="J173" i="11"/>
  <c r="J172" i="11"/>
  <c r="J174" i="11"/>
  <c r="J175" i="11"/>
  <c r="J178" i="11"/>
  <c r="J176" i="11"/>
  <c r="J169" i="11"/>
  <c r="J177" i="11"/>
  <c r="J179" i="11"/>
  <c r="L144" i="11"/>
  <c r="L160" i="11"/>
  <c r="M160" i="11" s="1"/>
  <c r="L148" i="11"/>
  <c r="L152" i="11"/>
  <c r="L154" i="11"/>
  <c r="L150" i="11"/>
  <c r="L158" i="11"/>
  <c r="L146" i="11"/>
  <c r="L142" i="11"/>
  <c r="L143" i="11"/>
  <c r="L136" i="11"/>
  <c r="L135" i="11"/>
  <c r="L149" i="11"/>
  <c r="L161" i="11"/>
  <c r="M161" i="11" s="1"/>
  <c r="L147" i="11"/>
  <c r="L151" i="11"/>
  <c r="L153" i="11"/>
  <c r="L156" i="11"/>
  <c r="L155" i="11"/>
  <c r="L145" i="11"/>
  <c r="L141" i="11"/>
  <c r="L140" i="11"/>
  <c r="L139" i="11"/>
  <c r="L138" i="11"/>
  <c r="L137" i="11"/>
  <c r="L71" i="11"/>
  <c r="L70" i="11"/>
  <c r="L95" i="11"/>
  <c r="L97" i="11"/>
  <c r="L92" i="11"/>
  <c r="L96" i="11"/>
  <c r="M96" i="11" s="1"/>
  <c r="L93" i="11"/>
  <c r="L98" i="11"/>
  <c r="L94" i="11"/>
  <c r="L128" i="11"/>
  <c r="L125" i="11"/>
  <c r="L129" i="11"/>
  <c r="L124" i="11"/>
  <c r="L123" i="11"/>
  <c r="L121" i="11"/>
  <c r="L119" i="11"/>
  <c r="L122" i="11"/>
  <c r="L127" i="11"/>
  <c r="L120" i="11"/>
  <c r="L118" i="11"/>
  <c r="L117" i="11"/>
  <c r="L182" i="11"/>
  <c r="L183" i="11"/>
  <c r="L181" i="11"/>
  <c r="L173" i="11"/>
  <c r="L172" i="11"/>
  <c r="L174" i="11"/>
  <c r="L175" i="11"/>
  <c r="L176" i="11"/>
  <c r="L170" i="11"/>
  <c r="L177" i="11"/>
  <c r="L180" i="11"/>
  <c r="L171" i="11"/>
  <c r="L179" i="11"/>
  <c r="L111" i="11"/>
  <c r="L108" i="11"/>
  <c r="L109" i="11"/>
  <c r="L106" i="11"/>
  <c r="L103" i="11"/>
  <c r="L107" i="11"/>
  <c r="L105" i="11"/>
  <c r="L85" i="11"/>
  <c r="M85" i="11" s="1"/>
  <c r="L84" i="11"/>
  <c r="L83" i="11"/>
  <c r="L78" i="11"/>
  <c r="L81" i="11"/>
  <c r="L79" i="11"/>
  <c r="L82" i="11"/>
  <c r="L80" i="11"/>
  <c r="L64" i="11"/>
  <c r="L62" i="11"/>
  <c r="L61" i="11"/>
  <c r="L63" i="11"/>
  <c r="H182" i="11"/>
  <c r="H183" i="11"/>
  <c r="M183" i="11" s="1"/>
  <c r="H181" i="11"/>
  <c r="M181" i="11" s="1"/>
  <c r="H173" i="11"/>
  <c r="M173" i="11" s="1"/>
  <c r="H172" i="11"/>
  <c r="M172" i="11" s="1"/>
  <c r="H174" i="11"/>
  <c r="M174" i="11" s="1"/>
  <c r="H175" i="11"/>
  <c r="M175" i="11" s="1"/>
  <c r="H178" i="11"/>
  <c r="M178" i="11" s="1"/>
  <c r="H176" i="11"/>
  <c r="H169" i="11"/>
  <c r="M169" i="11" s="1"/>
  <c r="H177" i="11"/>
  <c r="H180" i="11"/>
  <c r="H171" i="11"/>
  <c r="H149" i="11"/>
  <c r="H135" i="11"/>
  <c r="H136" i="11"/>
  <c r="H143" i="11"/>
  <c r="H142" i="11"/>
  <c r="H163" i="11"/>
  <c r="M163" i="11" s="1"/>
  <c r="H146" i="11"/>
  <c r="M146" i="11" s="1"/>
  <c r="H158" i="11"/>
  <c r="M158" i="11" s="1"/>
  <c r="H150" i="11"/>
  <c r="H154" i="11"/>
  <c r="H152" i="11"/>
  <c r="H148" i="11"/>
  <c r="H144" i="11"/>
  <c r="H157" i="11"/>
  <c r="M157" i="11" s="1"/>
  <c r="H164" i="11"/>
  <c r="M164" i="11" s="1"/>
  <c r="H151" i="11"/>
  <c r="H153" i="11"/>
  <c r="H156" i="11"/>
  <c r="H155" i="11"/>
  <c r="H145" i="11"/>
  <c r="H141" i="11"/>
  <c r="H140" i="11"/>
  <c r="H139" i="11"/>
  <c r="H138" i="11"/>
  <c r="H137" i="11"/>
  <c r="M80" i="12" l="1"/>
  <c r="M113" i="12"/>
  <c r="M83" i="12"/>
  <c r="M123" i="12"/>
  <c r="M130" i="12"/>
  <c r="M131" i="12"/>
  <c r="M125" i="12"/>
  <c r="M98" i="12"/>
  <c r="M96" i="12"/>
  <c r="M97" i="12"/>
  <c r="M110" i="12"/>
  <c r="M116" i="12"/>
  <c r="M118" i="12"/>
  <c r="M74" i="12"/>
  <c r="M167" i="12"/>
  <c r="M171" i="12"/>
  <c r="M92" i="12"/>
  <c r="M145" i="12"/>
  <c r="M142" i="12"/>
  <c r="M140" i="12"/>
  <c r="M152" i="12"/>
  <c r="M150" i="12"/>
  <c r="M149" i="12"/>
  <c r="M109" i="12"/>
  <c r="M107" i="12"/>
  <c r="M75" i="12"/>
  <c r="M79" i="12"/>
  <c r="M82" i="12"/>
  <c r="M57" i="12"/>
  <c r="M66" i="12"/>
  <c r="M155" i="12"/>
  <c r="M165" i="12"/>
  <c r="M173" i="12"/>
  <c r="M164" i="12"/>
  <c r="M169" i="12"/>
  <c r="M168" i="12"/>
  <c r="M126" i="12"/>
  <c r="M129" i="12"/>
  <c r="M128" i="12"/>
  <c r="M127" i="12"/>
  <c r="M132" i="12"/>
  <c r="M93" i="12"/>
  <c r="M94" i="12"/>
  <c r="M95" i="12"/>
  <c r="M65" i="12"/>
  <c r="M144" i="12"/>
  <c r="M141" i="12"/>
  <c r="M147" i="12"/>
  <c r="M143" i="12"/>
  <c r="M154" i="12"/>
  <c r="M148" i="12"/>
  <c r="M151" i="12"/>
  <c r="M156" i="12"/>
  <c r="M157" i="12"/>
  <c r="M108" i="12"/>
  <c r="M111" i="12"/>
  <c r="M106" i="12"/>
  <c r="M114" i="12"/>
  <c r="M112" i="12"/>
  <c r="M117" i="12"/>
  <c r="M73" i="12"/>
  <c r="M77" i="12"/>
  <c r="M78" i="12"/>
  <c r="M81" i="12"/>
  <c r="M84" i="12"/>
  <c r="M59" i="12"/>
  <c r="M58" i="12"/>
  <c r="M172" i="12"/>
  <c r="M166" i="12"/>
  <c r="M139" i="12"/>
  <c r="M137" i="12"/>
  <c r="M146" i="12"/>
  <c r="M158" i="12"/>
  <c r="M115" i="12"/>
  <c r="M76" i="12"/>
  <c r="M56" i="12"/>
  <c r="M142" i="11"/>
  <c r="M148" i="11"/>
  <c r="M154" i="11"/>
  <c r="M171" i="11"/>
  <c r="M177" i="11"/>
  <c r="M176" i="11"/>
  <c r="M182" i="11"/>
  <c r="M179" i="11"/>
  <c r="M180" i="11"/>
  <c r="M147" i="11"/>
  <c r="M170" i="11"/>
  <c r="M137" i="11"/>
  <c r="M139" i="11"/>
  <c r="M141" i="11"/>
  <c r="M155" i="11"/>
  <c r="M153" i="11"/>
  <c r="M144" i="11"/>
  <c r="M152" i="11"/>
  <c r="M150" i="11"/>
  <c r="M136" i="11"/>
  <c r="M149" i="11"/>
  <c r="M138" i="11"/>
  <c r="M140" i="11"/>
  <c r="M145" i="11"/>
  <c r="M156" i="11"/>
  <c r="M151" i="11"/>
  <c r="M143" i="11"/>
  <c r="M135" i="11"/>
  <c r="M70" i="11"/>
  <c r="M97" i="11"/>
  <c r="M103" i="11"/>
  <c r="M111" i="11"/>
  <c r="H128" i="11"/>
  <c r="M128" i="11" s="1"/>
  <c r="H125" i="11"/>
  <c r="M125" i="11" s="1"/>
  <c r="H129" i="11"/>
  <c r="M129" i="11" s="1"/>
  <c r="H124" i="11"/>
  <c r="M124" i="11" s="1"/>
  <c r="H123" i="11"/>
  <c r="M123" i="11" s="1"/>
  <c r="H121" i="11"/>
  <c r="M121" i="11" s="1"/>
  <c r="H119" i="11"/>
  <c r="M119" i="11" s="1"/>
  <c r="H122" i="11"/>
  <c r="M122" i="11" s="1"/>
  <c r="H127" i="11"/>
  <c r="M127" i="11" s="1"/>
  <c r="H126" i="11"/>
  <c r="M126" i="11" s="1"/>
  <c r="H120" i="11"/>
  <c r="M120" i="11" s="1"/>
  <c r="H118" i="11"/>
  <c r="M118" i="11" s="1"/>
  <c r="H117" i="11"/>
  <c r="M117" i="11" s="1"/>
  <c r="H108" i="11"/>
  <c r="M108" i="11" s="1"/>
  <c r="H109" i="11"/>
  <c r="M109" i="11" s="1"/>
  <c r="H104" i="11"/>
  <c r="M104" i="11" s="1"/>
  <c r="H110" i="11"/>
  <c r="M110" i="11" s="1"/>
  <c r="H106" i="11"/>
  <c r="M106" i="11" s="1"/>
  <c r="H107" i="11"/>
  <c r="M107" i="11" s="1"/>
  <c r="H105" i="11"/>
  <c r="M105" i="11" s="1"/>
  <c r="H95" i="11"/>
  <c r="M95" i="11" s="1"/>
  <c r="H91" i="11"/>
  <c r="M91" i="11" s="1"/>
  <c r="H92" i="11"/>
  <c r="M92" i="11" s="1"/>
  <c r="H93" i="11"/>
  <c r="M93" i="11" s="1"/>
  <c r="H98" i="11"/>
  <c r="M98" i="11" s="1"/>
  <c r="H94" i="11"/>
  <c r="M94" i="11" s="1"/>
  <c r="H86" i="11"/>
  <c r="M86" i="11" s="1"/>
  <c r="H84" i="11"/>
  <c r="M84" i="11" s="1"/>
  <c r="H83" i="11"/>
  <c r="M83" i="11" s="1"/>
  <c r="H78" i="11"/>
  <c r="M78" i="11" s="1"/>
  <c r="H81" i="11"/>
  <c r="M81" i="11" s="1"/>
  <c r="H79" i="11"/>
  <c r="M79" i="11" s="1"/>
  <c r="H82" i="11"/>
  <c r="M82" i="11" s="1"/>
  <c r="H80" i="11"/>
  <c r="M80" i="11" s="1"/>
  <c r="H71" i="11"/>
  <c r="M71" i="11" s="1"/>
  <c r="H69" i="11"/>
  <c r="M69" i="11" s="1"/>
  <c r="H64" i="11"/>
  <c r="M64" i="11" s="1"/>
  <c r="H62" i="11"/>
  <c r="M62" i="11" s="1"/>
  <c r="H61" i="11"/>
  <c r="M61" i="11" s="1"/>
  <c r="H63" i="11"/>
  <c r="M63" i="11" s="1"/>
  <c r="M176" i="10"/>
  <c r="L177" i="10"/>
  <c r="L171" i="10"/>
  <c r="L170" i="10"/>
  <c r="L163" i="10"/>
  <c r="L164" i="10"/>
  <c r="M164" i="10" s="1"/>
  <c r="L154" i="10"/>
  <c r="L153" i="10"/>
  <c r="L155" i="10"/>
  <c r="L157" i="10"/>
  <c r="L148" i="10"/>
  <c r="L146" i="10"/>
  <c r="L145" i="10"/>
  <c r="L144" i="10"/>
  <c r="L147" i="10"/>
  <c r="L142" i="10"/>
  <c r="L141" i="10"/>
  <c r="L143" i="10"/>
  <c r="L140" i="10"/>
  <c r="L132" i="10"/>
  <c r="M132" i="10" s="1"/>
  <c r="L131" i="10"/>
  <c r="L133" i="10"/>
  <c r="L130" i="10"/>
  <c r="L121" i="10"/>
  <c r="M121" i="10" s="1"/>
  <c r="L123" i="10"/>
  <c r="L124" i="10"/>
  <c r="L114" i="10"/>
  <c r="L116" i="10"/>
  <c r="M116" i="10" s="1"/>
  <c r="L115" i="10"/>
  <c r="L113" i="10"/>
  <c r="L112" i="10"/>
  <c r="L109" i="10"/>
  <c r="L111" i="10"/>
  <c r="L108" i="10"/>
  <c r="L110" i="10"/>
  <c r="M110" i="10" s="1"/>
  <c r="L100" i="10"/>
  <c r="M100" i="10" s="1"/>
  <c r="L75" i="10"/>
  <c r="L86" i="10"/>
  <c r="L97" i="10"/>
  <c r="L53" i="10"/>
  <c r="L72" i="10"/>
  <c r="L94" i="10"/>
  <c r="L95" i="10"/>
  <c r="L68" i="10"/>
  <c r="L71" i="10"/>
  <c r="L70" i="10"/>
  <c r="L62" i="10"/>
  <c r="L76" i="10"/>
  <c r="L66" i="10"/>
  <c r="L89" i="10"/>
  <c r="L92" i="10"/>
  <c r="L73" i="10"/>
  <c r="L74" i="10"/>
  <c r="L93" i="10"/>
  <c r="L61" i="10"/>
  <c r="L69" i="10"/>
  <c r="L81" i="10"/>
  <c r="L91" i="10"/>
  <c r="L56" i="10"/>
  <c r="L83" i="10"/>
  <c r="L85" i="10"/>
  <c r="L59" i="10"/>
  <c r="L51" i="10"/>
  <c r="L57" i="10"/>
  <c r="L52" i="10"/>
  <c r="L67" i="10"/>
  <c r="L63" i="10"/>
  <c r="L48" i="10"/>
  <c r="L64" i="10"/>
  <c r="L54" i="10"/>
  <c r="L79" i="10"/>
  <c r="L88" i="10"/>
  <c r="L87" i="10"/>
  <c r="L55" i="10"/>
  <c r="L58" i="10"/>
  <c r="L65" i="10"/>
  <c r="L82" i="10"/>
  <c r="L49" i="10"/>
  <c r="L77" i="10"/>
  <c r="L78" i="10"/>
  <c r="L60" i="10"/>
  <c r="L50" i="10"/>
  <c r="L47" i="10"/>
  <c r="L46" i="10"/>
  <c r="L38" i="10"/>
  <c r="L39" i="10"/>
  <c r="L40" i="10"/>
  <c r="M40" i="10" s="1"/>
  <c r="L37" i="10"/>
  <c r="J177" i="10"/>
  <c r="J171" i="10"/>
  <c r="J169" i="10"/>
  <c r="M169" i="10" s="1"/>
  <c r="J163" i="10"/>
  <c r="J154" i="10"/>
  <c r="J156" i="10"/>
  <c r="J155" i="10"/>
  <c r="M155" i="10" s="1"/>
  <c r="J157" i="10"/>
  <c r="J146" i="10"/>
  <c r="J145" i="10"/>
  <c r="J144" i="10"/>
  <c r="J147" i="10"/>
  <c r="J142" i="10"/>
  <c r="J143" i="10"/>
  <c r="J140" i="10"/>
  <c r="J139" i="10"/>
  <c r="M139" i="10" s="1"/>
  <c r="J130" i="10"/>
  <c r="J133" i="10"/>
  <c r="J129" i="10"/>
  <c r="M129" i="10" s="1"/>
  <c r="J134" i="10"/>
  <c r="J131" i="10"/>
  <c r="J122" i="10"/>
  <c r="J123" i="10"/>
  <c r="J114" i="10"/>
  <c r="J112" i="10"/>
  <c r="J109" i="10"/>
  <c r="J111" i="10"/>
  <c r="J108" i="10"/>
  <c r="J75" i="10"/>
  <c r="M75" i="10" s="1"/>
  <c r="J86" i="10"/>
  <c r="M86" i="10" s="1"/>
  <c r="J96" i="10"/>
  <c r="J84" i="10"/>
  <c r="J53" i="10"/>
  <c r="J72" i="10"/>
  <c r="J68" i="10"/>
  <c r="J71" i="10"/>
  <c r="J70" i="10"/>
  <c r="J62" i="10"/>
  <c r="J76" i="10"/>
  <c r="J66" i="10"/>
  <c r="J73" i="10"/>
  <c r="J74" i="10"/>
  <c r="J61" i="10"/>
  <c r="J69" i="10"/>
  <c r="J56" i="10"/>
  <c r="J59" i="10"/>
  <c r="J51" i="10"/>
  <c r="J90" i="10"/>
  <c r="J57" i="10"/>
  <c r="J52" i="10"/>
  <c r="J67" i="10"/>
  <c r="J63" i="10"/>
  <c r="J48" i="10"/>
  <c r="J64" i="10"/>
  <c r="J54" i="10"/>
  <c r="J55" i="10"/>
  <c r="J58" i="10"/>
  <c r="J65" i="10"/>
  <c r="J80" i="10"/>
  <c r="J49" i="10"/>
  <c r="J60" i="10"/>
  <c r="J50" i="10"/>
  <c r="J47" i="10"/>
  <c r="J46" i="10"/>
  <c r="M46" i="10" s="1"/>
  <c r="H45" i="10"/>
  <c r="M45" i="10" s="1"/>
  <c r="J38" i="10"/>
  <c r="J39" i="10"/>
  <c r="J37" i="10"/>
  <c r="M37" i="10" s="1"/>
  <c r="H177" i="10"/>
  <c r="H171" i="10"/>
  <c r="H170" i="10"/>
  <c r="H163" i="10"/>
  <c r="H162" i="10"/>
  <c r="M162" i="10" s="1"/>
  <c r="H154" i="10"/>
  <c r="H156" i="10"/>
  <c r="H157" i="10"/>
  <c r="M157" i="10" s="1"/>
  <c r="H153" i="10"/>
  <c r="H148" i="10"/>
  <c r="H146" i="10"/>
  <c r="H145" i="10"/>
  <c r="H144" i="10"/>
  <c r="H147" i="10"/>
  <c r="H142" i="10"/>
  <c r="H141" i="10"/>
  <c r="H143" i="10"/>
  <c r="H140" i="10"/>
  <c r="H131" i="10"/>
  <c r="M131" i="10" s="1"/>
  <c r="H134" i="10"/>
  <c r="M134" i="10" s="1"/>
  <c r="H133" i="10"/>
  <c r="H130" i="10"/>
  <c r="H122" i="10"/>
  <c r="H123" i="10"/>
  <c r="H124" i="10"/>
  <c r="H115" i="10"/>
  <c r="H113" i="10"/>
  <c r="H112" i="10"/>
  <c r="H109" i="10"/>
  <c r="H111" i="10"/>
  <c r="H108" i="10"/>
  <c r="H107" i="10"/>
  <c r="M107" i="10" s="1"/>
  <c r="H97" i="10"/>
  <c r="M97" i="10" s="1"/>
  <c r="H96" i="10"/>
  <c r="H84" i="10"/>
  <c r="H53" i="10"/>
  <c r="H72" i="10"/>
  <c r="H94" i="10"/>
  <c r="M94" i="10" s="1"/>
  <c r="H95" i="10"/>
  <c r="M95" i="10" s="1"/>
  <c r="H68" i="10"/>
  <c r="H71" i="10"/>
  <c r="H70" i="10"/>
  <c r="H62" i="10"/>
  <c r="H76" i="10"/>
  <c r="H66" i="10"/>
  <c r="H102" i="10"/>
  <c r="M102" i="10" s="1"/>
  <c r="H89" i="10"/>
  <c r="H92" i="10"/>
  <c r="H73" i="10"/>
  <c r="H101" i="10"/>
  <c r="M101" i="10" s="1"/>
  <c r="H74" i="10"/>
  <c r="H93" i="10"/>
  <c r="M93" i="10" s="1"/>
  <c r="H61" i="10"/>
  <c r="M61" i="10" s="1"/>
  <c r="H99" i="10"/>
  <c r="M99" i="10" s="1"/>
  <c r="H69" i="10"/>
  <c r="H81" i="10"/>
  <c r="H91" i="10"/>
  <c r="H56" i="10"/>
  <c r="H83" i="10"/>
  <c r="H85" i="10"/>
  <c r="H59" i="10"/>
  <c r="H51" i="10"/>
  <c r="H90" i="10"/>
  <c r="H57" i="10"/>
  <c r="H52" i="10"/>
  <c r="H67" i="10"/>
  <c r="H63" i="10"/>
  <c r="H48" i="10"/>
  <c r="H64" i="10"/>
  <c r="H54" i="10"/>
  <c r="H79" i="10"/>
  <c r="M79" i="10" s="1"/>
  <c r="H88" i="10"/>
  <c r="M88" i="10" s="1"/>
  <c r="H87" i="10"/>
  <c r="M87" i="10" s="1"/>
  <c r="H55" i="10"/>
  <c r="M55" i="10" s="1"/>
  <c r="H98" i="10"/>
  <c r="M98" i="10" s="1"/>
  <c r="H58" i="10"/>
  <c r="H65" i="10"/>
  <c r="H82" i="10"/>
  <c r="H80" i="10"/>
  <c r="M80" i="10" s="1"/>
  <c r="H49" i="10"/>
  <c r="M49" i="10" s="1"/>
  <c r="H77" i="10"/>
  <c r="M77" i="10" s="1"/>
  <c r="H47" i="10"/>
  <c r="H50" i="10"/>
  <c r="H60" i="10"/>
  <c r="H78" i="10"/>
  <c r="H38" i="10"/>
  <c r="H39" i="10"/>
  <c r="H36" i="10"/>
  <c r="M36" i="10" s="1"/>
  <c r="M39" i="10" l="1"/>
  <c r="M78" i="10"/>
  <c r="M50" i="10"/>
  <c r="M65" i="10"/>
  <c r="M64" i="10"/>
  <c r="M63" i="10"/>
  <c r="M52" i="10"/>
  <c r="M90" i="10"/>
  <c r="M59" i="10"/>
  <c r="M83" i="10"/>
  <c r="M91" i="10"/>
  <c r="M69" i="10"/>
  <c r="M74" i="10"/>
  <c r="M73" i="10"/>
  <c r="M89" i="10"/>
  <c r="M66" i="10"/>
  <c r="M62" i="10"/>
  <c r="M71" i="10"/>
  <c r="M72" i="10"/>
  <c r="M84" i="10"/>
  <c r="M108" i="10"/>
  <c r="M109" i="10"/>
  <c r="M113" i="10"/>
  <c r="M124" i="10"/>
  <c r="M122" i="10"/>
  <c r="M133" i="10"/>
  <c r="M143" i="10"/>
  <c r="M142" i="10"/>
  <c r="M144" i="10"/>
  <c r="M146" i="10"/>
  <c r="M153" i="10"/>
  <c r="M156" i="10"/>
  <c r="M170" i="10"/>
  <c r="M177" i="10"/>
  <c r="M38" i="10"/>
  <c r="M82" i="10"/>
  <c r="M85" i="10"/>
  <c r="M81" i="10"/>
  <c r="M92" i="10"/>
  <c r="M115" i="10"/>
  <c r="M141" i="10"/>
  <c r="M147" i="10"/>
  <c r="M145" i="10"/>
  <c r="M148" i="10"/>
  <c r="M163" i="10"/>
  <c r="M171" i="10"/>
  <c r="M60" i="10"/>
  <c r="M47" i="10"/>
  <c r="M58" i="10"/>
  <c r="M54" i="10"/>
  <c r="M48" i="10"/>
  <c r="M67" i="10"/>
  <c r="M57" i="10"/>
  <c r="M51" i="10"/>
  <c r="M56" i="10"/>
  <c r="M76" i="10"/>
  <c r="M70" i="10"/>
  <c r="M68" i="10"/>
  <c r="M53" i="10"/>
  <c r="M96" i="10"/>
  <c r="M111" i="10"/>
  <c r="M112" i="10"/>
  <c r="M123" i="10"/>
  <c r="M130" i="10"/>
  <c r="M140" i="10"/>
  <c r="M154" i="10"/>
  <c r="M114" i="10"/>
  <c r="O26" i="13"/>
  <c r="O21" i="13"/>
  <c r="O23" i="13"/>
  <c r="O33" i="13"/>
  <c r="O32" i="13"/>
  <c r="O31" i="13"/>
  <c r="O29" i="13"/>
  <c r="O17" i="13"/>
  <c r="O28" i="13"/>
  <c r="O24" i="13"/>
  <c r="O22" i="13"/>
  <c r="O41" i="13"/>
  <c r="O13" i="13"/>
  <c r="O30" i="13"/>
  <c r="O25" i="13"/>
  <c r="O27" i="13"/>
  <c r="O18" i="13"/>
  <c r="O10" i="13"/>
  <c r="O14" i="13"/>
  <c r="O16" i="13"/>
  <c r="O19" i="13"/>
  <c r="O8" i="13"/>
  <c r="O15" i="13"/>
  <c r="O11" i="13"/>
  <c r="O20" i="13"/>
  <c r="O9" i="13"/>
  <c r="O12" i="13"/>
  <c r="O51" i="13"/>
  <c r="O65" i="13"/>
  <c r="O64" i="13"/>
  <c r="O62" i="13"/>
  <c r="O60" i="13"/>
  <c r="O59" i="13"/>
  <c r="O58" i="13"/>
  <c r="O61" i="13"/>
  <c r="O52" i="13"/>
  <c r="O56" i="13"/>
  <c r="O53" i="13"/>
  <c r="O54" i="13"/>
  <c r="O57" i="13"/>
  <c r="O55" i="13"/>
  <c r="O50" i="13"/>
  <c r="O48" i="13"/>
  <c r="O47" i="13"/>
  <c r="O46" i="13"/>
  <c r="L44" i="12" l="1"/>
  <c r="L38" i="12"/>
  <c r="L42" i="12"/>
  <c r="L41" i="12"/>
  <c r="L40" i="12"/>
  <c r="L43" i="12"/>
  <c r="L39" i="12"/>
  <c r="L45" i="12"/>
  <c r="L34" i="12"/>
  <c r="L37" i="12"/>
  <c r="L36" i="12"/>
  <c r="L46" i="12"/>
  <c r="L35" i="12"/>
  <c r="H8" i="12"/>
  <c r="J8" i="12"/>
  <c r="L19" i="12"/>
  <c r="L22" i="12"/>
  <c r="L20" i="12"/>
  <c r="L21" i="12"/>
  <c r="L17" i="12"/>
  <c r="L16" i="12"/>
  <c r="L14" i="12"/>
  <c r="L15" i="12"/>
  <c r="L11" i="12"/>
  <c r="L13" i="12"/>
  <c r="L9" i="12"/>
  <c r="L18" i="12"/>
  <c r="L10" i="12"/>
  <c r="L12" i="12"/>
  <c r="J44" i="12"/>
  <c r="J50" i="12"/>
  <c r="M50" i="12" s="1"/>
  <c r="J49" i="12"/>
  <c r="M49" i="12" s="1"/>
  <c r="J48" i="12"/>
  <c r="M48" i="12" s="1"/>
  <c r="J38" i="12"/>
  <c r="J42" i="12"/>
  <c r="J41" i="12"/>
  <c r="J47" i="12"/>
  <c r="J40" i="12"/>
  <c r="J43" i="12"/>
  <c r="J39" i="12"/>
  <c r="J45" i="12"/>
  <c r="J34" i="12"/>
  <c r="J37" i="12"/>
  <c r="J36" i="12"/>
  <c r="J46" i="12"/>
  <c r="J35" i="12"/>
  <c r="J24" i="12"/>
  <c r="J19" i="12"/>
  <c r="J25" i="12"/>
  <c r="J26" i="12"/>
  <c r="J22" i="12"/>
  <c r="J20" i="12"/>
  <c r="J21" i="12"/>
  <c r="J27" i="12"/>
  <c r="J17" i="12"/>
  <c r="J16" i="12"/>
  <c r="J28" i="12"/>
  <c r="J14" i="12"/>
  <c r="J15" i="12"/>
  <c r="J11" i="12"/>
  <c r="J13" i="12"/>
  <c r="J9" i="12"/>
  <c r="J18" i="12"/>
  <c r="J10" i="12"/>
  <c r="J12" i="12"/>
  <c r="M12" i="12" s="1"/>
  <c r="H44" i="12"/>
  <c r="H38" i="12"/>
  <c r="H42" i="12"/>
  <c r="H41" i="12"/>
  <c r="H47" i="12"/>
  <c r="H40" i="12"/>
  <c r="H43" i="12"/>
  <c r="H39" i="12"/>
  <c r="H45" i="12"/>
  <c r="H34" i="12"/>
  <c r="H37" i="12"/>
  <c r="H36" i="12"/>
  <c r="H33" i="12"/>
  <c r="M33" i="12" s="1"/>
  <c r="H24" i="12"/>
  <c r="M24" i="12" s="1"/>
  <c r="H19" i="12"/>
  <c r="M19" i="12" s="1"/>
  <c r="H25" i="12"/>
  <c r="M25" i="12" s="1"/>
  <c r="H26" i="12"/>
  <c r="M26" i="12" s="1"/>
  <c r="H22" i="12"/>
  <c r="M22" i="12" s="1"/>
  <c r="H20" i="12"/>
  <c r="M20" i="12" s="1"/>
  <c r="H21" i="12"/>
  <c r="M21" i="12" s="1"/>
  <c r="H27" i="12"/>
  <c r="M27" i="12" s="1"/>
  <c r="H17" i="12"/>
  <c r="H16" i="12"/>
  <c r="H28" i="12"/>
  <c r="M28" i="12" s="1"/>
  <c r="H14" i="12"/>
  <c r="M14" i="12" s="1"/>
  <c r="H15" i="12"/>
  <c r="M15" i="12" s="1"/>
  <c r="H11" i="12"/>
  <c r="M11" i="12" s="1"/>
  <c r="H13" i="12"/>
  <c r="M13" i="12" s="1"/>
  <c r="H9" i="12"/>
  <c r="M9" i="12" s="1"/>
  <c r="H18" i="12"/>
  <c r="M18" i="12" s="1"/>
  <c r="H10" i="12"/>
  <c r="M10" i="12" s="1"/>
  <c r="H23" i="12"/>
  <c r="M23" i="12" s="1"/>
  <c r="M45" i="12" l="1"/>
  <c r="M43" i="12"/>
  <c r="M35" i="12"/>
  <c r="M17" i="12"/>
  <c r="M36" i="12"/>
  <c r="M34" i="12"/>
  <c r="M39" i="12"/>
  <c r="M40" i="12"/>
  <c r="M41" i="12"/>
  <c r="M38" i="12"/>
  <c r="M46" i="12"/>
  <c r="M37" i="12"/>
  <c r="M47" i="12"/>
  <c r="M42" i="12"/>
  <c r="M44" i="12"/>
  <c r="M8" i="12"/>
  <c r="M16" i="12"/>
  <c r="L44" i="11"/>
  <c r="L53" i="11"/>
  <c r="L52" i="11"/>
  <c r="L50" i="11"/>
  <c r="L43" i="11"/>
  <c r="L51" i="11"/>
  <c r="L46" i="11"/>
  <c r="L45" i="11"/>
  <c r="L49" i="11"/>
  <c r="L48" i="11"/>
  <c r="L41" i="11"/>
  <c r="L47" i="11"/>
  <c r="L39" i="11"/>
  <c r="L40" i="11"/>
  <c r="L38" i="11"/>
  <c r="L36" i="11"/>
  <c r="M36" i="11" s="1"/>
  <c r="J54" i="11"/>
  <c r="M54" i="11" s="1"/>
  <c r="J44" i="11"/>
  <c r="J53" i="11"/>
  <c r="J43" i="11"/>
  <c r="J46" i="11"/>
  <c r="J45" i="11"/>
  <c r="J41" i="11"/>
  <c r="J39" i="11"/>
  <c r="J40" i="11"/>
  <c r="J38" i="11"/>
  <c r="J37" i="11"/>
  <c r="J42" i="11"/>
  <c r="H52" i="11"/>
  <c r="M52" i="11" s="1"/>
  <c r="H50" i="11"/>
  <c r="H55" i="11"/>
  <c r="M55" i="11" s="1"/>
  <c r="H43" i="11"/>
  <c r="H51" i="11"/>
  <c r="H46" i="11"/>
  <c r="H45" i="11"/>
  <c r="H49" i="11"/>
  <c r="H48" i="11"/>
  <c r="H41" i="11"/>
  <c r="H47" i="11"/>
  <c r="H39" i="11"/>
  <c r="H40" i="11"/>
  <c r="H38" i="11"/>
  <c r="H37" i="11"/>
  <c r="M37" i="11" s="1"/>
  <c r="H42" i="11"/>
  <c r="M42" i="11" s="1"/>
  <c r="L27" i="11"/>
  <c r="L25" i="11"/>
  <c r="L24" i="11"/>
  <c r="L21" i="11"/>
  <c r="L26" i="11"/>
  <c r="L29" i="11"/>
  <c r="L28" i="11"/>
  <c r="L22" i="11"/>
  <c r="L23" i="11"/>
  <c r="L19" i="11"/>
  <c r="L20" i="11"/>
  <c r="L13" i="11"/>
  <c r="L15" i="11"/>
  <c r="L18" i="11"/>
  <c r="L12" i="11"/>
  <c r="L16" i="11"/>
  <c r="L11" i="11"/>
  <c r="L14" i="11"/>
  <c r="L9" i="11"/>
  <c r="L10" i="11"/>
  <c r="J27" i="11"/>
  <c r="J25" i="11"/>
  <c r="J24" i="11"/>
  <c r="J21" i="11"/>
  <c r="J26" i="11"/>
  <c r="J30" i="11"/>
  <c r="J22" i="11"/>
  <c r="J23" i="11"/>
  <c r="J19" i="11"/>
  <c r="J20" i="11"/>
  <c r="J15" i="11"/>
  <c r="J18" i="11"/>
  <c r="J12" i="11"/>
  <c r="J16" i="11"/>
  <c r="J11" i="11"/>
  <c r="J14" i="11"/>
  <c r="J17" i="11"/>
  <c r="J9" i="11"/>
  <c r="J10" i="11"/>
  <c r="H31" i="11"/>
  <c r="M31" i="11" s="1"/>
  <c r="H27" i="11"/>
  <c r="H25" i="11"/>
  <c r="H24" i="11"/>
  <c r="M24" i="11" s="1"/>
  <c r="H21" i="11"/>
  <c r="M21" i="11" s="1"/>
  <c r="H26" i="11"/>
  <c r="H30" i="11"/>
  <c r="M30" i="11" s="1"/>
  <c r="H29" i="11"/>
  <c r="H28" i="11"/>
  <c r="H22" i="11"/>
  <c r="H23" i="11"/>
  <c r="H19" i="11"/>
  <c r="H20" i="11"/>
  <c r="H13" i="11"/>
  <c r="H15" i="11"/>
  <c r="H18" i="11"/>
  <c r="H12" i="11"/>
  <c r="H16" i="11"/>
  <c r="H11" i="11"/>
  <c r="H14" i="11"/>
  <c r="H17" i="11"/>
  <c r="H9" i="11"/>
  <c r="J28" i="10"/>
  <c r="J29" i="10"/>
  <c r="J25" i="10"/>
  <c r="J27" i="10"/>
  <c r="J26" i="10"/>
  <c r="M26" i="10" s="1"/>
  <c r="J14" i="10"/>
  <c r="J17" i="10"/>
  <c r="J11" i="10"/>
  <c r="J13" i="10"/>
  <c r="J12" i="10"/>
  <c r="J9" i="10"/>
  <c r="M9" i="10" s="1"/>
  <c r="H30" i="10"/>
  <c r="M30" i="10" s="1"/>
  <c r="H28" i="10"/>
  <c r="H29" i="10"/>
  <c r="M29" i="10" s="1"/>
  <c r="H25" i="10"/>
  <c r="H27" i="10"/>
  <c r="M27" i="10" s="1"/>
  <c r="H24" i="10"/>
  <c r="M24" i="10" s="1"/>
  <c r="H18" i="10"/>
  <c r="M18" i="10" s="1"/>
  <c r="H19" i="10"/>
  <c r="M19" i="10" s="1"/>
  <c r="H14" i="10"/>
  <c r="H16" i="10"/>
  <c r="M16" i="10" s="1"/>
  <c r="H17" i="10"/>
  <c r="H15" i="10"/>
  <c r="M15" i="10" s="1"/>
  <c r="H11" i="10"/>
  <c r="H13" i="10"/>
  <c r="M13" i="10" s="1"/>
  <c r="H12" i="10"/>
  <c r="M12" i="10" s="1"/>
  <c r="H10" i="10"/>
  <c r="M10" i="10" s="1"/>
  <c r="M27" i="11" l="1"/>
  <c r="M50" i="11"/>
  <c r="M11" i="10"/>
  <c r="M25" i="10"/>
  <c r="M28" i="10"/>
  <c r="M40" i="11"/>
  <c r="M47" i="11"/>
  <c r="M48" i="11"/>
  <c r="M45" i="11"/>
  <c r="M51" i="11"/>
  <c r="M41" i="11"/>
  <c r="M46" i="11"/>
  <c r="M53" i="11"/>
  <c r="M26" i="11"/>
  <c r="M44" i="11"/>
  <c r="M38" i="11"/>
  <c r="M39" i="11"/>
  <c r="M49" i="11"/>
  <c r="M43" i="11"/>
  <c r="M17" i="11"/>
  <c r="M11" i="11"/>
  <c r="M12" i="11"/>
  <c r="M15" i="11"/>
  <c r="M20" i="11"/>
  <c r="M23" i="11"/>
  <c r="M28" i="11"/>
  <c r="M25" i="11"/>
  <c r="M9" i="11"/>
  <c r="M14" i="11"/>
  <c r="M16" i="11"/>
  <c r="M18" i="11"/>
  <c r="M13" i="11"/>
  <c r="M19" i="11"/>
  <c r="M22" i="11"/>
  <c r="M29" i="11"/>
  <c r="M10" i="11"/>
  <c r="M17" i="10"/>
  <c r="M14" i="10"/>
  <c r="M107" i="5"/>
  <c r="M102" i="5" l="1"/>
  <c r="M66" i="8" l="1"/>
  <c r="M58" i="8"/>
  <c r="M57" i="8"/>
  <c r="M55" i="8"/>
  <c r="M53" i="8"/>
  <c r="M74" i="8"/>
  <c r="M73" i="8"/>
  <c r="M72" i="8"/>
  <c r="M71" i="8"/>
  <c r="M37" i="8"/>
  <c r="M34" i="8"/>
  <c r="M33" i="8"/>
  <c r="M32" i="8"/>
  <c r="M31" i="8"/>
  <c r="M27" i="8"/>
  <c r="M26" i="8"/>
  <c r="M14" i="8"/>
  <c r="M17" i="8"/>
  <c r="M23" i="8"/>
  <c r="M29" i="8"/>
  <c r="M47" i="8"/>
  <c r="M46" i="8"/>
  <c r="M45" i="8"/>
  <c r="M44" i="8"/>
  <c r="M43" i="8"/>
  <c r="M42" i="8"/>
  <c r="M41" i="8"/>
  <c r="M69" i="8"/>
  <c r="M64" i="8"/>
  <c r="M63" i="8"/>
  <c r="M62" i="8"/>
  <c r="M61" i="8"/>
  <c r="M60" i="8"/>
  <c r="M59" i="8"/>
  <c r="M56" i="8"/>
  <c r="M54" i="8"/>
  <c r="M52" i="8"/>
  <c r="M39" i="8"/>
  <c r="M30" i="8"/>
  <c r="M28" i="8"/>
  <c r="M25" i="8"/>
  <c r="M24" i="8"/>
  <c r="M22" i="8"/>
  <c r="M21" i="8"/>
  <c r="M20" i="8"/>
  <c r="M18" i="8"/>
  <c r="M16" i="8"/>
  <c r="M15" i="8"/>
  <c r="M9" i="8"/>
  <c r="M8" i="8"/>
  <c r="M68" i="8"/>
  <c r="M67" i="8"/>
  <c r="M65" i="8"/>
  <c r="M38" i="8"/>
  <c r="M36" i="8"/>
  <c r="M35" i="8"/>
  <c r="M19" i="8"/>
  <c r="M13" i="8"/>
  <c r="M12" i="8"/>
  <c r="M11" i="8"/>
  <c r="M10" i="8"/>
  <c r="M109" i="5"/>
  <c r="L53" i="6"/>
  <c r="J53" i="6"/>
  <c r="H53" i="6"/>
  <c r="H54" i="6"/>
  <c r="J54" i="6"/>
  <c r="M54" i="6" s="1"/>
  <c r="M129" i="5"/>
  <c r="M125" i="5"/>
  <c r="M124" i="5"/>
  <c r="M126" i="5"/>
  <c r="M123" i="5"/>
  <c r="M122" i="5"/>
  <c r="M121" i="5"/>
  <c r="M120" i="5"/>
  <c r="M103" i="5"/>
  <c r="M101" i="5"/>
  <c r="M100" i="5"/>
  <c r="M99" i="5"/>
  <c r="M98" i="5"/>
  <c r="M97" i="5"/>
  <c r="M72" i="5"/>
  <c r="M71" i="5"/>
  <c r="M74" i="5"/>
  <c r="M73" i="5"/>
  <c r="M79" i="5"/>
  <c r="L76" i="2"/>
  <c r="L77" i="2"/>
  <c r="L78" i="2"/>
  <c r="J76" i="2"/>
  <c r="J77" i="2"/>
  <c r="J78" i="2"/>
  <c r="H76" i="2"/>
  <c r="H77" i="2"/>
  <c r="H78" i="2"/>
  <c r="H66" i="2"/>
  <c r="H67" i="2"/>
  <c r="H68" i="2"/>
  <c r="H69" i="2"/>
  <c r="H70" i="2"/>
  <c r="L66" i="2"/>
  <c r="L67" i="2"/>
  <c r="L68" i="2"/>
  <c r="L69" i="2"/>
  <c r="L70" i="2"/>
  <c r="L71" i="2"/>
  <c r="J66" i="2"/>
  <c r="J67" i="2"/>
  <c r="J68" i="2"/>
  <c r="J69" i="2"/>
  <c r="J70" i="2"/>
  <c r="L85" i="6"/>
  <c r="L86" i="6"/>
  <c r="L87" i="6"/>
  <c r="L88" i="6"/>
  <c r="L89" i="6"/>
  <c r="L90" i="6"/>
  <c r="L91" i="6"/>
  <c r="L92" i="6"/>
  <c r="L93" i="6"/>
  <c r="J85" i="6"/>
  <c r="J86" i="6"/>
  <c r="J87" i="6"/>
  <c r="J88" i="6"/>
  <c r="J89" i="6"/>
  <c r="H85" i="6"/>
  <c r="H86" i="6"/>
  <c r="H87" i="6"/>
  <c r="H88" i="6"/>
  <c r="H89" i="6"/>
  <c r="H90" i="6"/>
  <c r="L61" i="6"/>
  <c r="L62" i="6"/>
  <c r="L63" i="6"/>
  <c r="L64" i="6"/>
  <c r="L65" i="6"/>
  <c r="J61" i="6"/>
  <c r="J62" i="6"/>
  <c r="J63" i="6"/>
  <c r="J64" i="6"/>
  <c r="J65" i="6"/>
  <c r="H61" i="6"/>
  <c r="H62" i="6"/>
  <c r="H63" i="6"/>
  <c r="H64" i="6"/>
  <c r="J70" i="6"/>
  <c r="J71" i="6"/>
  <c r="J72" i="6"/>
  <c r="J73" i="6"/>
  <c r="J74" i="6"/>
  <c r="J75" i="6"/>
  <c r="J76" i="6"/>
  <c r="J77" i="6"/>
  <c r="J78" i="6"/>
  <c r="L70" i="6"/>
  <c r="L71" i="6"/>
  <c r="L72" i="6"/>
  <c r="L73" i="6"/>
  <c r="L74" i="6"/>
  <c r="L79" i="6"/>
  <c r="H70" i="6"/>
  <c r="H71" i="6"/>
  <c r="H72" i="6"/>
  <c r="H73" i="6"/>
  <c r="H74" i="6"/>
  <c r="H75" i="6"/>
  <c r="H76" i="6"/>
  <c r="H77" i="6"/>
  <c r="H78" i="6"/>
  <c r="H79" i="6"/>
  <c r="H80" i="6"/>
  <c r="M53" i="6" l="1"/>
  <c r="J45" i="6" l="1"/>
  <c r="J46" i="6"/>
  <c r="J47" i="6"/>
  <c r="J48" i="6"/>
  <c r="J49" i="6"/>
  <c r="J51" i="6"/>
  <c r="J52" i="6"/>
  <c r="J56" i="6"/>
  <c r="L45" i="6"/>
  <c r="L46" i="6"/>
  <c r="L47" i="6"/>
  <c r="L48" i="6"/>
  <c r="L49" i="6"/>
  <c r="L50" i="6"/>
  <c r="L51" i="6"/>
  <c r="L52" i="6"/>
  <c r="L55" i="6"/>
  <c r="H45" i="6"/>
  <c r="H46" i="6"/>
  <c r="H47" i="6"/>
  <c r="H48" i="6"/>
  <c r="H49" i="6"/>
  <c r="H50" i="6"/>
  <c r="H51" i="6"/>
  <c r="H55" i="6"/>
  <c r="M91" i="5" l="1"/>
  <c r="M238" i="5"/>
  <c r="M235" i="5"/>
  <c r="M233" i="5"/>
  <c r="M231" i="5"/>
  <c r="M230" i="5"/>
  <c r="M228" i="5"/>
  <c r="M227" i="5"/>
  <c r="M226" i="5"/>
  <c r="M241" i="5"/>
  <c r="M240" i="5"/>
  <c r="M239" i="5"/>
  <c r="M237" i="5"/>
  <c r="M236" i="5"/>
  <c r="M234" i="5"/>
  <c r="M232" i="5"/>
  <c r="M229" i="5"/>
  <c r="M225" i="5"/>
  <c r="M217" i="5"/>
  <c r="M211" i="5"/>
  <c r="M208" i="5"/>
  <c r="M207" i="5"/>
  <c r="M195" i="5"/>
  <c r="M196" i="5"/>
  <c r="M189" i="5"/>
  <c r="M192" i="5"/>
  <c r="M190" i="5"/>
  <c r="M183" i="5"/>
  <c r="M182" i="5"/>
  <c r="M181" i="5"/>
  <c r="M180" i="5"/>
  <c r="M186" i="5"/>
  <c r="M185" i="5"/>
  <c r="M220" i="5"/>
  <c r="M219" i="5"/>
  <c r="M218" i="5"/>
  <c r="M216" i="5"/>
  <c r="M215" i="5"/>
  <c r="M214" i="5"/>
  <c r="M213" i="5"/>
  <c r="M212" i="5"/>
  <c r="M210" i="5"/>
  <c r="M209" i="5"/>
  <c r="M206" i="5"/>
  <c r="M205" i="5"/>
  <c r="M204" i="5"/>
  <c r="M203" i="5"/>
  <c r="M202" i="5"/>
  <c r="M201" i="5"/>
  <c r="M200" i="5"/>
  <c r="M199" i="5"/>
  <c r="M198" i="5"/>
  <c r="M197" i="5"/>
  <c r="M194" i="5"/>
  <c r="M193" i="5"/>
  <c r="M191" i="5"/>
  <c r="M188" i="5"/>
  <c r="M187" i="5"/>
  <c r="M184" i="5"/>
  <c r="M175" i="5"/>
  <c r="M171" i="5"/>
  <c r="M169" i="5"/>
  <c r="M168" i="5"/>
  <c r="M166" i="5"/>
  <c r="M165" i="5"/>
  <c r="M162" i="5"/>
  <c r="M161" i="5"/>
  <c r="M174" i="5"/>
  <c r="M173" i="5"/>
  <c r="M172" i="5"/>
  <c r="M170" i="5"/>
  <c r="M167" i="5"/>
  <c r="M164" i="5"/>
  <c r="M163" i="5"/>
  <c r="M160" i="5"/>
  <c r="M152" i="5"/>
  <c r="M151" i="5"/>
  <c r="M148" i="5"/>
  <c r="M147" i="5"/>
  <c r="M146" i="5"/>
  <c r="M144" i="5"/>
  <c r="M143" i="5"/>
  <c r="M142" i="5"/>
  <c r="M140" i="5"/>
  <c r="M155" i="5"/>
  <c r="M154" i="5"/>
  <c r="M153" i="5"/>
  <c r="M150" i="5"/>
  <c r="M149" i="5"/>
  <c r="M145" i="5"/>
  <c r="M141" i="5"/>
  <c r="M139" i="5"/>
  <c r="M132" i="5"/>
  <c r="M127" i="5"/>
  <c r="M134" i="5"/>
  <c r="M133" i="5"/>
  <c r="M131" i="5"/>
  <c r="M130" i="5"/>
  <c r="M128" i="5"/>
  <c r="M112" i="5"/>
  <c r="M111" i="5"/>
  <c r="M106" i="5"/>
  <c r="M105" i="5"/>
  <c r="M104" i="5"/>
  <c r="M115" i="5"/>
  <c r="M114" i="5"/>
  <c r="M113" i="5"/>
  <c r="M110" i="5"/>
  <c r="M108" i="5"/>
  <c r="M37" i="5"/>
  <c r="M90" i="5"/>
  <c r="M92" i="5"/>
  <c r="M89" i="5"/>
  <c r="M88" i="5"/>
  <c r="M82" i="5"/>
  <c r="M76" i="5"/>
  <c r="M83" i="5"/>
  <c r="M81" i="5"/>
  <c r="M80" i="5"/>
  <c r="M78" i="5"/>
  <c r="M77" i="5"/>
  <c r="M75" i="5"/>
  <c r="M53" i="5"/>
  <c r="M52" i="5"/>
  <c r="M62" i="5"/>
  <c r="M66" i="5"/>
  <c r="M65" i="5"/>
  <c r="M64" i="5"/>
  <c r="M63" i="5"/>
  <c r="M61" i="5"/>
  <c r="M60" i="5"/>
  <c r="M59" i="5"/>
  <c r="M58" i="5"/>
  <c r="M56" i="5"/>
  <c r="M57" i="5"/>
  <c r="M55" i="5"/>
  <c r="M54" i="5"/>
  <c r="M51" i="5"/>
  <c r="M50" i="5"/>
  <c r="M49" i="5"/>
  <c r="M48" i="5"/>
  <c r="M47" i="5"/>
  <c r="M46" i="5"/>
  <c r="M45" i="5"/>
  <c r="M44" i="5"/>
  <c r="M31" i="5"/>
  <c r="M33" i="5"/>
  <c r="M36" i="5"/>
  <c r="M23" i="5"/>
  <c r="M22" i="5"/>
  <c r="M20" i="5"/>
  <c r="M21" i="5"/>
  <c r="M19" i="5"/>
  <c r="M18" i="5"/>
  <c r="M24" i="5"/>
  <c r="M16" i="5"/>
  <c r="M14" i="5"/>
  <c r="M11" i="5"/>
  <c r="M10" i="5"/>
  <c r="M9" i="5"/>
  <c r="M12" i="5"/>
  <c r="M13" i="5"/>
  <c r="M15" i="5"/>
  <c r="M17" i="5"/>
  <c r="M25" i="5"/>
  <c r="M26" i="5"/>
  <c r="M27" i="5"/>
  <c r="M28" i="5"/>
  <c r="M29" i="5"/>
  <c r="M30" i="5"/>
  <c r="M32" i="5"/>
  <c r="M34" i="5"/>
  <c r="M35" i="5"/>
  <c r="M38" i="5"/>
  <c r="M39" i="5"/>
  <c r="M8" i="5" l="1"/>
  <c r="H167" i="2"/>
  <c r="H168" i="2"/>
  <c r="H169" i="2"/>
  <c r="H170" i="2"/>
  <c r="H171" i="2"/>
  <c r="H172" i="2"/>
  <c r="H173" i="2"/>
  <c r="H165" i="2"/>
  <c r="H166" i="2"/>
  <c r="L150" i="2"/>
  <c r="L151" i="2"/>
  <c r="L152" i="2"/>
  <c r="L153" i="2"/>
  <c r="L155" i="2"/>
  <c r="L156" i="2"/>
  <c r="L158" i="2"/>
  <c r="L146" i="2"/>
  <c r="L147" i="2"/>
  <c r="L148" i="2"/>
  <c r="L149" i="2"/>
  <c r="J148" i="2"/>
  <c r="J149" i="2"/>
  <c r="J150" i="2"/>
  <c r="J151" i="2"/>
  <c r="J152" i="2"/>
  <c r="J153" i="2"/>
  <c r="J154" i="2"/>
  <c r="J155" i="2"/>
  <c r="J157" i="2"/>
  <c r="J158" i="2"/>
  <c r="J159" i="2"/>
  <c r="J160" i="2"/>
  <c r="J146" i="2"/>
  <c r="J147" i="2"/>
  <c r="H146" i="2"/>
  <c r="M146" i="2" s="1"/>
  <c r="H147" i="2"/>
  <c r="H148" i="2"/>
  <c r="H149" i="2"/>
  <c r="H150" i="2"/>
  <c r="H151" i="2"/>
  <c r="H152" i="2"/>
  <c r="H153" i="2"/>
  <c r="H155" i="2"/>
  <c r="H156" i="2"/>
  <c r="H157" i="2"/>
  <c r="H159" i="2"/>
  <c r="H154" i="2"/>
  <c r="J133" i="2"/>
  <c r="J135" i="2"/>
  <c r="J134" i="2"/>
  <c r="J136" i="2"/>
  <c r="J139" i="2"/>
  <c r="J137" i="2"/>
  <c r="J138" i="2"/>
  <c r="J132" i="2"/>
  <c r="L133" i="2"/>
  <c r="L135" i="2"/>
  <c r="L134" i="2"/>
  <c r="L136" i="2"/>
  <c r="L139" i="2"/>
  <c r="L137" i="2"/>
  <c r="L138" i="2"/>
  <c r="L140" i="2"/>
  <c r="L132" i="2"/>
  <c r="H133" i="2"/>
  <c r="H135" i="2"/>
  <c r="H134" i="2"/>
  <c r="H136" i="2"/>
  <c r="H139" i="2"/>
  <c r="H137" i="2"/>
  <c r="H138" i="2"/>
  <c r="H140" i="2"/>
  <c r="H141" i="2"/>
  <c r="H132" i="2"/>
  <c r="J118" i="2"/>
  <c r="J119" i="2"/>
  <c r="J120" i="2"/>
  <c r="J121" i="2"/>
  <c r="J122" i="2"/>
  <c r="J123" i="2"/>
  <c r="J124" i="2"/>
  <c r="J125" i="2"/>
  <c r="J126" i="2"/>
  <c r="J116" i="2"/>
  <c r="J117" i="2"/>
  <c r="L105" i="2"/>
  <c r="L106" i="2"/>
  <c r="L107" i="2"/>
  <c r="L108" i="2"/>
  <c r="L109" i="2"/>
  <c r="L110" i="2"/>
  <c r="L111" i="2"/>
  <c r="L102" i="2"/>
  <c r="L103" i="2"/>
  <c r="L104" i="2"/>
  <c r="J104" i="2"/>
  <c r="J105" i="2"/>
  <c r="J106" i="2"/>
  <c r="J107" i="2"/>
  <c r="J108" i="2"/>
  <c r="J109" i="2"/>
  <c r="J110" i="2"/>
  <c r="J111" i="2"/>
  <c r="J102" i="2"/>
  <c r="J103" i="2"/>
  <c r="H103" i="2"/>
  <c r="H104" i="2"/>
  <c r="H105" i="2"/>
  <c r="H106" i="2"/>
  <c r="H107" i="2"/>
  <c r="H108" i="2"/>
  <c r="H109" i="2"/>
  <c r="H110" i="2"/>
  <c r="H111" i="2"/>
  <c r="H102" i="2"/>
  <c r="L84" i="2"/>
  <c r="L85" i="2"/>
  <c r="L86" i="2"/>
  <c r="L87" i="2"/>
  <c r="L88" i="2"/>
  <c r="L89" i="2"/>
  <c r="L91" i="2"/>
  <c r="L92" i="2"/>
  <c r="L93" i="2"/>
  <c r="L94" i="2"/>
  <c r="L95" i="2"/>
  <c r="L96" i="2"/>
  <c r="M96" i="2" s="1"/>
  <c r="L97" i="2"/>
  <c r="L83" i="2"/>
  <c r="J85" i="2"/>
  <c r="J86" i="2"/>
  <c r="J87" i="2"/>
  <c r="J88" i="2"/>
  <c r="J89" i="2"/>
  <c r="J90" i="2"/>
  <c r="J91" i="2"/>
  <c r="J92" i="2"/>
  <c r="J94" i="2"/>
  <c r="J95" i="2"/>
  <c r="J83" i="2"/>
  <c r="J84" i="2"/>
  <c r="H84" i="2"/>
  <c r="H85" i="2"/>
  <c r="H86" i="2"/>
  <c r="H87" i="2"/>
  <c r="H88" i="2"/>
  <c r="H89" i="2"/>
  <c r="H90" i="2"/>
  <c r="H91" i="2"/>
  <c r="H92" i="2"/>
  <c r="H93" i="2"/>
  <c r="H83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9" i="2"/>
  <c r="H8" i="2"/>
  <c r="H10" i="2"/>
  <c r="L40" i="2"/>
  <c r="L42" i="2"/>
  <c r="L41" i="2"/>
  <c r="L43" i="2"/>
  <c r="L46" i="2"/>
  <c r="L47" i="2"/>
  <c r="L48" i="2"/>
  <c r="L44" i="2"/>
  <c r="L45" i="2"/>
  <c r="L50" i="2"/>
  <c r="L49" i="2"/>
  <c r="L59" i="2"/>
  <c r="L53" i="2"/>
  <c r="L52" i="2"/>
  <c r="L55" i="2"/>
  <c r="L57" i="2"/>
  <c r="L54" i="2"/>
  <c r="L58" i="2"/>
  <c r="L60" i="2"/>
  <c r="L39" i="2"/>
  <c r="J40" i="2"/>
  <c r="H40" i="2"/>
  <c r="M104" i="2"/>
  <c r="L170" i="2"/>
  <c r="L166" i="2"/>
  <c r="L167" i="2"/>
  <c r="L168" i="2"/>
  <c r="L172" i="2"/>
  <c r="L169" i="2"/>
  <c r="L171" i="2"/>
  <c r="L173" i="2"/>
  <c r="L165" i="2"/>
  <c r="J170" i="2"/>
  <c r="M170" i="2" s="1"/>
  <c r="L9" i="2"/>
  <c r="L10" i="2"/>
  <c r="L11" i="2"/>
  <c r="L13" i="2"/>
  <c r="L12" i="2"/>
  <c r="L14" i="2"/>
  <c r="L15" i="2"/>
  <c r="L16" i="2"/>
  <c r="L17" i="2"/>
  <c r="L19" i="2"/>
  <c r="L18" i="2"/>
  <c r="L21" i="2"/>
  <c r="L22" i="2"/>
  <c r="L23" i="2"/>
  <c r="L29" i="2"/>
  <c r="L24" i="2"/>
  <c r="L25" i="2"/>
  <c r="L27" i="2"/>
  <c r="L28" i="2"/>
  <c r="L30" i="2"/>
  <c r="L34" i="2"/>
  <c r="M34" i="2" s="1"/>
  <c r="L8" i="2"/>
  <c r="J9" i="2"/>
  <c r="M71" i="2"/>
  <c r="M97" i="2"/>
  <c r="H120" i="2"/>
  <c r="H123" i="2"/>
  <c r="H117" i="2"/>
  <c r="H119" i="2"/>
  <c r="H118" i="2"/>
  <c r="H121" i="2"/>
  <c r="H122" i="2"/>
  <c r="H124" i="2"/>
  <c r="H126" i="2"/>
  <c r="H125" i="2"/>
  <c r="H127" i="2"/>
  <c r="H116" i="2"/>
  <c r="L120" i="2"/>
  <c r="L123" i="2"/>
  <c r="L117" i="2"/>
  <c r="L119" i="2"/>
  <c r="L118" i="2"/>
  <c r="L121" i="2"/>
  <c r="L122" i="2"/>
  <c r="L124" i="2"/>
  <c r="L126" i="2"/>
  <c r="L125" i="2"/>
  <c r="L127" i="2"/>
  <c r="L116" i="2"/>
  <c r="J166" i="2"/>
  <c r="J167" i="2"/>
  <c r="J168" i="2"/>
  <c r="J172" i="2"/>
  <c r="J169" i="2"/>
  <c r="J171" i="2"/>
  <c r="J173" i="2"/>
  <c r="J165" i="2"/>
  <c r="M103" i="2"/>
  <c r="J51" i="2"/>
  <c r="J42" i="2"/>
  <c r="J41" i="2"/>
  <c r="J43" i="2"/>
  <c r="J46" i="2"/>
  <c r="J47" i="2"/>
  <c r="J48" i="2"/>
  <c r="J44" i="2"/>
  <c r="J45" i="2"/>
  <c r="J56" i="2"/>
  <c r="J50" i="2"/>
  <c r="J49" i="2"/>
  <c r="J53" i="2"/>
  <c r="J52" i="2"/>
  <c r="J55" i="2"/>
  <c r="J57" i="2"/>
  <c r="J54" i="2"/>
  <c r="J58" i="2"/>
  <c r="J60" i="2"/>
  <c r="J61" i="2"/>
  <c r="M61" i="2" s="1"/>
  <c r="J39" i="2"/>
  <c r="H51" i="2"/>
  <c r="J20" i="2"/>
  <c r="J10" i="2"/>
  <c r="J11" i="2"/>
  <c r="J13" i="2"/>
  <c r="J12" i="2"/>
  <c r="J14" i="2"/>
  <c r="J15" i="2"/>
  <c r="J16" i="2"/>
  <c r="J26" i="2"/>
  <c r="J17" i="2"/>
  <c r="J19" i="2"/>
  <c r="J18" i="2"/>
  <c r="J21" i="2"/>
  <c r="J22" i="2"/>
  <c r="J32" i="2"/>
  <c r="J31" i="2"/>
  <c r="J23" i="2"/>
  <c r="J24" i="2"/>
  <c r="J25" i="2"/>
  <c r="J27" i="2"/>
  <c r="J28" i="2"/>
  <c r="J30" i="2"/>
  <c r="J33" i="2"/>
  <c r="J8" i="2"/>
  <c r="M134" i="2" l="1"/>
  <c r="M149" i="2"/>
  <c r="M165" i="2"/>
  <c r="M132" i="2"/>
  <c r="M116" i="2"/>
  <c r="M123" i="2"/>
  <c r="M90" i="2"/>
  <c r="M127" i="2"/>
  <c r="M105" i="2"/>
  <c r="M120" i="2"/>
  <c r="M122" i="2"/>
  <c r="M117" i="2"/>
  <c r="M94" i="2"/>
  <c r="M92" i="2"/>
  <c r="M91" i="2"/>
  <c r="M93" i="2"/>
  <c r="M87" i="2"/>
  <c r="M88" i="2"/>
  <c r="M84" i="2"/>
  <c r="M95" i="2"/>
  <c r="M89" i="2"/>
  <c r="M86" i="2"/>
  <c r="M85" i="2"/>
  <c r="M83" i="2"/>
  <c r="M77" i="2"/>
  <c r="M76" i="2"/>
  <c r="M9" i="2"/>
  <c r="M67" i="2"/>
  <c r="M66" i="2"/>
  <c r="M20" i="2"/>
  <c r="M51" i="2"/>
  <c r="M8" i="2"/>
  <c r="M68" i="2"/>
  <c r="M40" i="2"/>
  <c r="M33" i="2"/>
  <c r="M119" i="2"/>
  <c r="M118" i="2"/>
  <c r="M121" i="2"/>
  <c r="M124" i="2"/>
  <c r="M126" i="2"/>
  <c r="M125" i="2"/>
  <c r="M160" i="2"/>
  <c r="M158" i="2"/>
  <c r="M147" i="2"/>
  <c r="M140" i="2"/>
  <c r="M111" i="2"/>
  <c r="M110" i="2"/>
  <c r="M78" i="2"/>
  <c r="M168" i="2" l="1"/>
  <c r="M167" i="2"/>
  <c r="M172" i="2"/>
  <c r="M169" i="2"/>
  <c r="M171" i="2"/>
  <c r="M173" i="2"/>
  <c r="M166" i="2"/>
  <c r="M157" i="2"/>
  <c r="M152" i="2"/>
  <c r="M155" i="2"/>
  <c r="M151" i="2"/>
  <c r="M153" i="2"/>
  <c r="M159" i="2"/>
  <c r="M156" i="2"/>
  <c r="M148" i="2"/>
  <c r="M150" i="2"/>
  <c r="M154" i="2"/>
  <c r="M133" i="2"/>
  <c r="M139" i="2"/>
  <c r="M136" i="2"/>
  <c r="M137" i="2"/>
  <c r="M138" i="2"/>
  <c r="M141" i="2"/>
  <c r="M135" i="2"/>
  <c r="M106" i="2"/>
  <c r="M108" i="2"/>
  <c r="M107" i="2"/>
  <c r="M109" i="2"/>
  <c r="M102" i="2"/>
  <c r="M69" i="2"/>
  <c r="M70" i="2"/>
  <c r="H42" i="2"/>
  <c r="M42" i="2" s="1"/>
  <c r="H41" i="2"/>
  <c r="M41" i="2" s="1"/>
  <c r="H48" i="2"/>
  <c r="M48" i="2" s="1"/>
  <c r="H47" i="2"/>
  <c r="M47" i="2" s="1"/>
  <c r="H50" i="2"/>
  <c r="M50" i="2" s="1"/>
  <c r="H57" i="2"/>
  <c r="M57" i="2" s="1"/>
  <c r="H53" i="2"/>
  <c r="M53" i="2" s="1"/>
  <c r="H54" i="2"/>
  <c r="M54" i="2" s="1"/>
  <c r="H55" i="2"/>
  <c r="M55" i="2" s="1"/>
  <c r="H44" i="2"/>
  <c r="M44" i="2" s="1"/>
  <c r="H58" i="2"/>
  <c r="M58" i="2" s="1"/>
  <c r="H60" i="2"/>
  <c r="M60" i="2" s="1"/>
  <c r="H52" i="2"/>
  <c r="M52" i="2" s="1"/>
  <c r="H49" i="2"/>
  <c r="M49" i="2" s="1"/>
  <c r="H45" i="2"/>
  <c r="M45" i="2" s="1"/>
  <c r="H46" i="2"/>
  <c r="M46" i="2" s="1"/>
  <c r="H56" i="2"/>
  <c r="M56" i="2" s="1"/>
  <c r="H43" i="2"/>
  <c r="M43" i="2" s="1"/>
  <c r="H59" i="2"/>
  <c r="M59" i="2" s="1"/>
  <c r="H39" i="2"/>
  <c r="M39" i="2" s="1"/>
  <c r="M11" i="2"/>
  <c r="M13" i="2"/>
  <c r="M12" i="2"/>
  <c r="M14" i="2"/>
  <c r="M15" i="2"/>
  <c r="M16" i="2"/>
  <c r="M26" i="2"/>
  <c r="M17" i="2"/>
  <c r="M19" i="2"/>
  <c r="M18" i="2"/>
  <c r="M21" i="2"/>
  <c r="M22" i="2"/>
  <c r="M32" i="2"/>
  <c r="M31" i="2"/>
  <c r="M23" i="2"/>
  <c r="M29" i="2"/>
  <c r="M24" i="2"/>
  <c r="M25" i="2"/>
  <c r="M27" i="2"/>
  <c r="M28" i="2"/>
  <c r="M30" i="2"/>
  <c r="M10" i="2"/>
  <c r="L29" i="6" l="1"/>
  <c r="L30" i="6"/>
  <c r="L31" i="6"/>
  <c r="L32" i="6"/>
  <c r="L33" i="6"/>
  <c r="L34" i="6"/>
  <c r="L35" i="6"/>
  <c r="L36" i="6"/>
  <c r="L37" i="6"/>
  <c r="L38" i="6"/>
  <c r="L39" i="6"/>
  <c r="L40" i="6"/>
  <c r="L28" i="6"/>
  <c r="J29" i="6"/>
  <c r="J30" i="6"/>
  <c r="J31" i="6"/>
  <c r="J32" i="6"/>
  <c r="J33" i="6"/>
  <c r="J34" i="6"/>
  <c r="J35" i="6"/>
  <c r="J36" i="6"/>
  <c r="J37" i="6"/>
  <c r="J38" i="6"/>
  <c r="J39" i="6"/>
  <c r="J40" i="6"/>
  <c r="J28" i="6"/>
  <c r="H29" i="6"/>
  <c r="H30" i="6"/>
  <c r="H31" i="6"/>
  <c r="H32" i="6"/>
  <c r="H33" i="6"/>
  <c r="H34" i="6"/>
  <c r="H35" i="6"/>
  <c r="H36" i="6"/>
  <c r="H37" i="6"/>
  <c r="H38" i="6"/>
  <c r="H39" i="6"/>
  <c r="H40" i="6"/>
  <c r="H28" i="6"/>
  <c r="L158" i="6"/>
  <c r="L159" i="6"/>
  <c r="L160" i="6"/>
  <c r="L161" i="6"/>
  <c r="L162" i="6"/>
  <c r="L164" i="6"/>
  <c r="L165" i="6"/>
  <c r="L157" i="6"/>
  <c r="J158" i="6"/>
  <c r="J159" i="6"/>
  <c r="J160" i="6"/>
  <c r="J161" i="6"/>
  <c r="J162" i="6"/>
  <c r="J163" i="6"/>
  <c r="J157" i="6"/>
  <c r="M163" i="6"/>
  <c r="M165" i="6"/>
  <c r="H158" i="6"/>
  <c r="H159" i="6"/>
  <c r="H161" i="6"/>
  <c r="H160" i="6"/>
  <c r="H164" i="6"/>
  <c r="H157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4" i="6"/>
  <c r="L145" i="6"/>
  <c r="L147" i="6"/>
  <c r="L148" i="6"/>
  <c r="M148" i="6" s="1"/>
  <c r="L149" i="6"/>
  <c r="L150" i="6"/>
  <c r="L122" i="6"/>
  <c r="J123" i="6"/>
  <c r="J124" i="6"/>
  <c r="J125" i="6"/>
  <c r="J126" i="6"/>
  <c r="J127" i="6"/>
  <c r="J128" i="6"/>
  <c r="J129" i="6"/>
  <c r="J130" i="6"/>
  <c r="J132" i="6"/>
  <c r="J133" i="6"/>
  <c r="J134" i="6"/>
  <c r="J135" i="6"/>
  <c r="J137" i="6"/>
  <c r="J138" i="6"/>
  <c r="J139" i="6"/>
  <c r="J140" i="6"/>
  <c r="J141" i="6"/>
  <c r="J142" i="6"/>
  <c r="J143" i="6"/>
  <c r="J144" i="6"/>
  <c r="J145" i="6"/>
  <c r="J146" i="6"/>
  <c r="J147" i="6"/>
  <c r="J149" i="6"/>
  <c r="J150" i="6"/>
  <c r="J151" i="6"/>
  <c r="M151" i="6" s="1"/>
  <c r="J122" i="6"/>
  <c r="H123" i="6"/>
  <c r="H124" i="6"/>
  <c r="H125" i="6"/>
  <c r="H126" i="6"/>
  <c r="H127" i="6"/>
  <c r="H128" i="6"/>
  <c r="H129" i="6"/>
  <c r="H130" i="6"/>
  <c r="H131" i="6"/>
  <c r="M131" i="6" s="1"/>
  <c r="H132" i="6"/>
  <c r="H133" i="6"/>
  <c r="M133" i="6" s="1"/>
  <c r="H134" i="6"/>
  <c r="H135" i="6"/>
  <c r="M135" i="6" s="1"/>
  <c r="H136" i="6"/>
  <c r="H137" i="6"/>
  <c r="H138" i="6"/>
  <c r="H139" i="6"/>
  <c r="H142" i="6"/>
  <c r="H143" i="6"/>
  <c r="H144" i="6"/>
  <c r="H145" i="6"/>
  <c r="H146" i="6"/>
  <c r="H147" i="6"/>
  <c r="H152" i="6"/>
  <c r="H122" i="6"/>
  <c r="M152" i="6"/>
  <c r="L111" i="6"/>
  <c r="L112" i="6"/>
  <c r="L113" i="6"/>
  <c r="L114" i="6"/>
  <c r="L115" i="6"/>
  <c r="L116" i="6"/>
  <c r="L117" i="6"/>
  <c r="M117" i="6" s="1"/>
  <c r="L110" i="6"/>
  <c r="J113" i="6"/>
  <c r="J112" i="6"/>
  <c r="J111" i="6"/>
  <c r="J115" i="6"/>
  <c r="J114" i="6"/>
  <c r="J110" i="6"/>
  <c r="H113" i="6"/>
  <c r="H112" i="6"/>
  <c r="M112" i="6" s="1"/>
  <c r="H111" i="6"/>
  <c r="H116" i="6"/>
  <c r="M116" i="6" s="1"/>
  <c r="H115" i="6"/>
  <c r="H114" i="6"/>
  <c r="H110" i="6"/>
  <c r="L99" i="6"/>
  <c r="L100" i="6"/>
  <c r="L101" i="6"/>
  <c r="L102" i="6"/>
  <c r="L103" i="6"/>
  <c r="L104" i="6"/>
  <c r="L105" i="6"/>
  <c r="L98" i="6"/>
  <c r="J99" i="6"/>
  <c r="J100" i="6"/>
  <c r="J101" i="6"/>
  <c r="J102" i="6"/>
  <c r="J103" i="6"/>
  <c r="J104" i="6"/>
  <c r="J98" i="6"/>
  <c r="H100" i="6"/>
  <c r="H99" i="6"/>
  <c r="H101" i="6"/>
  <c r="H103" i="6"/>
  <c r="M103" i="6" s="1"/>
  <c r="H102" i="6"/>
  <c r="H105" i="6"/>
  <c r="H104" i="6"/>
  <c r="H98" i="6"/>
  <c r="M91" i="6"/>
  <c r="M92" i="6"/>
  <c r="M93" i="6"/>
  <c r="M137" i="6" l="1"/>
  <c r="M125" i="6"/>
  <c r="M159" i="6"/>
  <c r="M122" i="6"/>
  <c r="M145" i="6"/>
  <c r="M143" i="6"/>
  <c r="M139" i="6"/>
  <c r="M129" i="6"/>
  <c r="M127" i="6"/>
  <c r="M123" i="6"/>
  <c r="M140" i="6"/>
  <c r="M161" i="6"/>
  <c r="M164" i="6"/>
  <c r="M158" i="6"/>
  <c r="M162" i="6"/>
  <c r="M160" i="6"/>
  <c r="M157" i="6"/>
  <c r="M146" i="6"/>
  <c r="M144" i="6"/>
  <c r="M142" i="6"/>
  <c r="M124" i="6"/>
  <c r="M138" i="6"/>
  <c r="M130" i="6"/>
  <c r="M128" i="6"/>
  <c r="M126" i="6"/>
  <c r="M114" i="6"/>
  <c r="M150" i="6"/>
  <c r="M136" i="6"/>
  <c r="M134" i="6"/>
  <c r="M132" i="6"/>
  <c r="M89" i="6"/>
  <c r="M87" i="6"/>
  <c r="M149" i="6"/>
  <c r="M141" i="6"/>
  <c r="M147" i="6"/>
  <c r="M111" i="6"/>
  <c r="M110" i="6"/>
  <c r="M115" i="6"/>
  <c r="M113" i="6"/>
  <c r="M99" i="6"/>
  <c r="M98" i="6"/>
  <c r="M105" i="6"/>
  <c r="M104" i="6"/>
  <c r="M102" i="6"/>
  <c r="M101" i="6"/>
  <c r="M100" i="6"/>
  <c r="M90" i="6"/>
  <c r="M88" i="6"/>
  <c r="M85" i="6"/>
  <c r="M86" i="6"/>
  <c r="M75" i="6"/>
  <c r="M71" i="6" l="1"/>
  <c r="M77" i="6"/>
  <c r="M73" i="6"/>
  <c r="M76" i="6"/>
  <c r="M79" i="6"/>
  <c r="M80" i="6"/>
  <c r="M74" i="6"/>
  <c r="M72" i="6"/>
  <c r="M78" i="6"/>
  <c r="M70" i="6"/>
  <c r="M50" i="6"/>
  <c r="M56" i="6"/>
  <c r="M45" i="6"/>
  <c r="J10" i="6"/>
  <c r="J11" i="6"/>
  <c r="J12" i="6"/>
  <c r="J13" i="6"/>
  <c r="J14" i="6"/>
  <c r="J15" i="6"/>
  <c r="J16" i="6"/>
  <c r="J17" i="6"/>
  <c r="J18" i="6"/>
  <c r="J19" i="6"/>
  <c r="J21" i="6"/>
  <c r="J22" i="6"/>
  <c r="J8" i="6"/>
  <c r="J9" i="6"/>
  <c r="L10" i="6"/>
  <c r="L20" i="6"/>
  <c r="L11" i="6"/>
  <c r="L19" i="6"/>
  <c r="L16" i="6"/>
  <c r="L9" i="6"/>
  <c r="L18" i="6"/>
  <c r="L13" i="6"/>
  <c r="L12" i="6"/>
  <c r="L21" i="6"/>
  <c r="L14" i="6"/>
  <c r="L23" i="6"/>
  <c r="M23" i="6" s="1"/>
  <c r="L8" i="6"/>
  <c r="H10" i="6"/>
  <c r="H20" i="6"/>
  <c r="H11" i="6"/>
  <c r="H19" i="6"/>
  <c r="H17" i="6"/>
  <c r="H16" i="6"/>
  <c r="H9" i="6"/>
  <c r="M9" i="6" s="1"/>
  <c r="H22" i="6"/>
  <c r="H15" i="6"/>
  <c r="H13" i="6"/>
  <c r="H12" i="6"/>
  <c r="H21" i="6"/>
  <c r="H14" i="6"/>
  <c r="H8" i="6"/>
  <c r="M8" i="6" s="1"/>
  <c r="M64" i="6" l="1"/>
  <c r="M61" i="6"/>
  <c r="M63" i="6"/>
  <c r="M65" i="6"/>
  <c r="M62" i="6"/>
  <c r="M52" i="6"/>
  <c r="M51" i="6"/>
  <c r="M55" i="6"/>
  <c r="M46" i="6"/>
  <c r="M47" i="6"/>
  <c r="M48" i="6"/>
  <c r="M49" i="6"/>
  <c r="M20" i="6"/>
  <c r="M28" i="6"/>
  <c r="M30" i="6"/>
  <c r="M32" i="6"/>
  <c r="M34" i="6"/>
  <c r="M36" i="6"/>
  <c r="M38" i="6"/>
  <c r="M40" i="6"/>
  <c r="M29" i="6"/>
  <c r="M31" i="6"/>
  <c r="M33" i="6"/>
  <c r="M35" i="6"/>
  <c r="M37" i="6"/>
  <c r="M39" i="6"/>
  <c r="M17" i="6"/>
  <c r="M15" i="6"/>
  <c r="M11" i="6"/>
  <c r="M18" i="6"/>
  <c r="M16" i="6"/>
  <c r="M21" i="6"/>
  <c r="M14" i="6"/>
  <c r="M12" i="6"/>
  <c r="M10" i="6"/>
  <c r="M13" i="6"/>
  <c r="M22" i="6"/>
  <c r="M19" i="6"/>
</calcChain>
</file>

<file path=xl/sharedStrings.xml><?xml version="1.0" encoding="utf-8"?>
<sst xmlns="http://schemas.openxmlformats.org/spreadsheetml/2006/main" count="6633" uniqueCount="447">
  <si>
    <t>№</t>
  </si>
  <si>
    <t>Фамилия, имя</t>
  </si>
  <si>
    <t>Коллектив</t>
  </si>
  <si>
    <t>ГР</t>
  </si>
  <si>
    <t>Разряд</t>
  </si>
  <si>
    <t>б/р</t>
  </si>
  <si>
    <t>Очки</t>
  </si>
  <si>
    <t>Ж14</t>
  </si>
  <si>
    <t>Ж16</t>
  </si>
  <si>
    <t>Ж18</t>
  </si>
  <si>
    <t>М18</t>
  </si>
  <si>
    <t>Сумма</t>
  </si>
  <si>
    <t>Спринт</t>
  </si>
  <si>
    <t>Восточно-Казахстанская обл.</t>
  </si>
  <si>
    <t>IIIю</t>
  </si>
  <si>
    <t>Павлодарская обл.</t>
  </si>
  <si>
    <t>Западно-Казахстанская обл.</t>
  </si>
  <si>
    <t>Алматинская обл.</t>
  </si>
  <si>
    <t>Алматы</t>
  </si>
  <si>
    <t>III</t>
  </si>
  <si>
    <t>II</t>
  </si>
  <si>
    <t>IIю</t>
  </si>
  <si>
    <t>Жамбылская обл.</t>
  </si>
  <si>
    <t>Жерновникова Арина</t>
  </si>
  <si>
    <t>Федяева Дарья</t>
  </si>
  <si>
    <t>Десятова Екатерина</t>
  </si>
  <si>
    <t>Iю</t>
  </si>
  <si>
    <t>Чупина Валерия</t>
  </si>
  <si>
    <t>Крутова Александра</t>
  </si>
  <si>
    <t>Самбурова Анастасия</t>
  </si>
  <si>
    <t>Елубаева Акжайык</t>
  </si>
  <si>
    <t>Лысова Мария</t>
  </si>
  <si>
    <t>Госман Акерке</t>
  </si>
  <si>
    <t>КМС</t>
  </si>
  <si>
    <t>I</t>
  </si>
  <si>
    <t>Борисов Тимофей</t>
  </si>
  <si>
    <t>Чернов Иван</t>
  </si>
  <si>
    <t>Болатбек Бахтияр</t>
  </si>
  <si>
    <t>Сысоев Михаил</t>
  </si>
  <si>
    <t>Серикулы Ерасыл</t>
  </si>
  <si>
    <t>Солнечников Артур</t>
  </si>
  <si>
    <t>Саулебаев Ильяс</t>
  </si>
  <si>
    <t>Кузьмин Данил</t>
  </si>
  <si>
    <t>Лущаев Федор</t>
  </si>
  <si>
    <t>Бахуревич Даниил</t>
  </si>
  <si>
    <t>Козловский Илья</t>
  </si>
  <si>
    <t>Золотухин Данил</t>
  </si>
  <si>
    <t>Маслов Кирилл</t>
  </si>
  <si>
    <t>Большаков Николай</t>
  </si>
  <si>
    <t>Захарченко Максим</t>
  </si>
  <si>
    <t>п.п.7.8</t>
  </si>
  <si>
    <t>Назырова Асем</t>
  </si>
  <si>
    <t>Молдашева Эльмира</t>
  </si>
  <si>
    <t>Ибраева Камила</t>
  </si>
  <si>
    <t>Огнева Анастасия</t>
  </si>
  <si>
    <t>Власова Мария</t>
  </si>
  <si>
    <t>Чуприкова Наталья</t>
  </si>
  <si>
    <t>Гаврилова Татьяна</t>
  </si>
  <si>
    <t>Кашинская Александра</t>
  </si>
  <si>
    <t>Карасева Татьяна</t>
  </si>
  <si>
    <t>Анфилофьева Тамара</t>
  </si>
  <si>
    <t>Гумарова Виктория</t>
  </si>
  <si>
    <t>Дьяченко Мария</t>
  </si>
  <si>
    <t>Смолярчук Мария</t>
  </si>
  <si>
    <t>МСМК</t>
  </si>
  <si>
    <t>МС</t>
  </si>
  <si>
    <t>Ж21</t>
  </si>
  <si>
    <t>Средняя</t>
  </si>
  <si>
    <t>Длинная</t>
  </si>
  <si>
    <t>М21</t>
  </si>
  <si>
    <t>Адамович Дмитрий</t>
  </si>
  <si>
    <t>Бабенко Антон</t>
  </si>
  <si>
    <t>Власов Денис</t>
  </si>
  <si>
    <t>Джуманбеков Дауренбек</t>
  </si>
  <si>
    <t>Индык Алексей</t>
  </si>
  <si>
    <t>Каримов Тимур</t>
  </si>
  <si>
    <t>Лукашевич Виталий</t>
  </si>
  <si>
    <t>Малышев Юрий</t>
  </si>
  <si>
    <t>Назыров Азат</t>
  </si>
  <si>
    <t>Назыров Ильяс</t>
  </si>
  <si>
    <t>Толеубаев Адиль</t>
  </si>
  <si>
    <t>Ханбабаев Алишер</t>
  </si>
  <si>
    <t>Уткин Юрий</t>
  </si>
  <si>
    <t>Сухоносов Федор</t>
  </si>
  <si>
    <t>Закирьянов Талгат</t>
  </si>
  <si>
    <t>Яковлев Сергей</t>
  </si>
  <si>
    <t>Рейтинг национальной сборной РК - зима 2021</t>
  </si>
  <si>
    <t>по ориентированию на лыжах</t>
  </si>
  <si>
    <t>М20</t>
  </si>
  <si>
    <t>Вахитов Елжан</t>
  </si>
  <si>
    <t>Гребенник Артем</t>
  </si>
  <si>
    <t>Десятов Данил</t>
  </si>
  <si>
    <t>Махамбетулы Мустафа</t>
  </si>
  <si>
    <t>Кенгесбаев Естай</t>
  </si>
  <si>
    <t>Казанцев Артур</t>
  </si>
  <si>
    <t>Орынгали Нуртилеу</t>
  </si>
  <si>
    <t>Савинов Денис</t>
  </si>
  <si>
    <t>Баксыбай Жумабек</t>
  </si>
  <si>
    <t>Байбулатов Алихан</t>
  </si>
  <si>
    <t>Алексеев Владислав</t>
  </si>
  <si>
    <t>Каусов Мырзагелды</t>
  </si>
  <si>
    <t>Ж20</t>
  </si>
  <si>
    <t>Гордеева Маргарита</t>
  </si>
  <si>
    <t>Ивко Ирина</t>
  </si>
  <si>
    <t>Гутова Александра</t>
  </si>
  <si>
    <t>Завьялова Евгения</t>
  </si>
  <si>
    <t>Исанова Валерия</t>
  </si>
  <si>
    <t>Сотников Роман</t>
  </si>
  <si>
    <t>Искаков Даниэль</t>
  </si>
  <si>
    <t>Таганашкин Илья</t>
  </si>
  <si>
    <t>Внуков Сергей</t>
  </si>
  <si>
    <t>Дьяченко Антон</t>
  </si>
  <si>
    <t>Акылбек Айбол</t>
  </si>
  <si>
    <t>Филатов Вадим</t>
  </si>
  <si>
    <t>Церр Елена</t>
  </si>
  <si>
    <t>Масленникова Дария</t>
  </si>
  <si>
    <t>Кузьмина Ангелина</t>
  </si>
  <si>
    <t>Иванова Анастасия</t>
  </si>
  <si>
    <t>Калимун Любовь</t>
  </si>
  <si>
    <t>Бакиева София</t>
  </si>
  <si>
    <t>Тулегенова Карина</t>
  </si>
  <si>
    <t>Регинтовская Регина</t>
  </si>
  <si>
    <t>Медушенко Анастасия</t>
  </si>
  <si>
    <t>Иманжанова Милена</t>
  </si>
  <si>
    <t>Зеленская Мария</t>
  </si>
  <si>
    <t>M16</t>
  </si>
  <si>
    <t>Моисеев Константин</t>
  </si>
  <si>
    <t>Даниелян Егор</t>
  </si>
  <si>
    <t xml:space="preserve"> </t>
  </si>
  <si>
    <t>Каркаралинск</t>
  </si>
  <si>
    <t>M14</t>
  </si>
  <si>
    <t>Толымбеков Санжар</t>
  </si>
  <si>
    <t>Фирсов Александо</t>
  </si>
  <si>
    <t>Устинов Александр</t>
  </si>
  <si>
    <t>Гончаров Максим</t>
  </si>
  <si>
    <t>Беляев Никита</t>
  </si>
  <si>
    <t>Суханов Яромир</t>
  </si>
  <si>
    <t>Завьялов Тимофей</t>
  </si>
  <si>
    <t>Коновалов Никита</t>
  </si>
  <si>
    <t>Лопатин Ярослав</t>
  </si>
  <si>
    <t>Стацура Кирилл</t>
  </si>
  <si>
    <t>Еремин Максим</t>
  </si>
  <si>
    <t>Сыпченко Ярослав</t>
  </si>
  <si>
    <t>Сергеев Илья</t>
  </si>
  <si>
    <t>Фирсов Артем</t>
  </si>
  <si>
    <t>Казбек Дидар</t>
  </si>
  <si>
    <t>Мырзабеков Санжар</t>
  </si>
  <si>
    <t>Фролов Максим</t>
  </si>
  <si>
    <t>Иванов Никита</t>
  </si>
  <si>
    <t>Старонский Александр</t>
  </si>
  <si>
    <t>Курманбай Ерасыл</t>
  </si>
  <si>
    <t>Шамаль Дмитрий</t>
  </si>
  <si>
    <t>Якименко Артем</t>
  </si>
  <si>
    <t>Сергеев Всеволод</t>
  </si>
  <si>
    <t>Нурахметов Рамазан</t>
  </si>
  <si>
    <t>Дәрібай Нұртілек</t>
  </si>
  <si>
    <t>Артамонов Виталий</t>
  </si>
  <si>
    <t>Чупина Варвара</t>
  </si>
  <si>
    <t>Данилова Кира</t>
  </si>
  <si>
    <t>Хлебникова Софья</t>
  </si>
  <si>
    <t>Богаева Милана</t>
  </si>
  <si>
    <t>Кухарева Анастасия</t>
  </si>
  <si>
    <t>Бердюгина Ангелина</t>
  </si>
  <si>
    <t>Кубок РК 2021</t>
  </si>
  <si>
    <t>Чемпионат РК 2021</t>
  </si>
  <si>
    <t>Карагандинская обл.</t>
  </si>
  <si>
    <t>Акмолинская обл.</t>
  </si>
  <si>
    <t>Ваганов Алишер</t>
  </si>
  <si>
    <t>Вихров Никита</t>
  </si>
  <si>
    <t>Воробьёв Александр</t>
  </si>
  <si>
    <t>Громыко Никита</t>
  </si>
  <si>
    <t>Ерофеев Антон</t>
  </si>
  <si>
    <t>Коломеец Дмитрий</t>
  </si>
  <si>
    <t>Навизнев Денис</t>
  </si>
  <si>
    <t>Омар Нурсултан</t>
  </si>
  <si>
    <t>Родькин Виктор</t>
  </si>
  <si>
    <t>Токбаев Аслан</t>
  </si>
  <si>
    <t>Халяпин Владислав</t>
  </si>
  <si>
    <t>Хасанов Рашит</t>
  </si>
  <si>
    <t>Чеховской Юрий</t>
  </si>
  <si>
    <t>Юрченко Станислав</t>
  </si>
  <si>
    <t>Амрина Махаббат</t>
  </si>
  <si>
    <t>Буштаренко Евгения</t>
  </si>
  <si>
    <t>Васильева Ксения</t>
  </si>
  <si>
    <t>Конных Риана</t>
  </si>
  <si>
    <t>Корнилова Галина</t>
  </si>
  <si>
    <t>Мельник Анна</t>
  </si>
  <si>
    <t>Нурманова Гузель</t>
  </si>
  <si>
    <t>Ольхова Анастасия</t>
  </si>
  <si>
    <t>Чагочкина Дарья</t>
  </si>
  <si>
    <t>Дьяченко Оксана</t>
  </si>
  <si>
    <t>Вагнер Никита</t>
  </si>
  <si>
    <t>Абдрахманов Айбол</t>
  </si>
  <si>
    <t>Боранбаева Карина</t>
  </si>
  <si>
    <t>Евсеев Константин</t>
  </si>
  <si>
    <t>Ананьев Серей</t>
  </si>
  <si>
    <t>Жантуаров Аскар</t>
  </si>
  <si>
    <t>Маулен Диас</t>
  </si>
  <si>
    <t>Иманкулов Диас</t>
  </si>
  <si>
    <t>Гусаров Роман</t>
  </si>
  <si>
    <t>Соловых Дмитрий</t>
  </si>
  <si>
    <t>Валиуллина Амина</t>
  </si>
  <si>
    <t>Мансурова Санам</t>
  </si>
  <si>
    <t>Горная Доминика</t>
  </si>
  <si>
    <t>Глушак Мария</t>
  </si>
  <si>
    <t>Жузбаева Аружан</t>
  </si>
  <si>
    <t>Иост Никита</t>
  </si>
  <si>
    <t>Шацков Максим</t>
  </si>
  <si>
    <t>Глушак Владимир</t>
  </si>
  <si>
    <t>Фролов Райнгольд</t>
  </si>
  <si>
    <t>Балтыбаев Ильяс</t>
  </si>
  <si>
    <t>Кайыргельдинов Дамир</t>
  </si>
  <si>
    <t>Химченко Никита</t>
  </si>
  <si>
    <t>Шкарин захар</t>
  </si>
  <si>
    <t>Кристева Ксения</t>
  </si>
  <si>
    <t>Лемешова Алина</t>
  </si>
  <si>
    <t>Амангелдиева Шынар</t>
  </si>
  <si>
    <t>Колодий Карина</t>
  </si>
  <si>
    <t>Светличная Анастасия</t>
  </si>
  <si>
    <t>Кирилова Руслана</t>
  </si>
  <si>
    <t>Ханчи Диана</t>
  </si>
  <si>
    <t>Гарифова Анжелика</t>
  </si>
  <si>
    <t>Абишев Даниял</t>
  </si>
  <si>
    <t>Авдеев Олег</t>
  </si>
  <si>
    <t>Баяхмет Ерсултан</t>
  </si>
  <si>
    <t>Бесмертнов Александр</t>
  </si>
  <si>
    <t>Биткин Иван</t>
  </si>
  <si>
    <t>Бубенчиков Александр</t>
  </si>
  <si>
    <t>Волков Бронислав</t>
  </si>
  <si>
    <t>Еркенов Есенжан</t>
  </si>
  <si>
    <t>Запахалов Максим</t>
  </si>
  <si>
    <t>Ковков Игорь</t>
  </si>
  <si>
    <t>Губашева Алина</t>
  </si>
  <si>
    <t>Пеньковская Мира</t>
  </si>
  <si>
    <t>Вахрушева Ульяна</t>
  </si>
  <si>
    <t>Умбеталиева Майя</t>
  </si>
  <si>
    <t>Глушак Дарья</t>
  </si>
  <si>
    <t>Охрименко Анастасия</t>
  </si>
  <si>
    <t>Пчелинцева Ксения</t>
  </si>
  <si>
    <t>Пеньковская Роза</t>
  </si>
  <si>
    <t>Кремер Сергей</t>
  </si>
  <si>
    <t>Северо-Казахстанская обл.</t>
  </si>
  <si>
    <t xml:space="preserve">Нур-Султан </t>
  </si>
  <si>
    <t xml:space="preserve">                     Кубок РК - г. Усть-Каменогорск</t>
  </si>
  <si>
    <t>Чемпионат РК -г. Щучинск</t>
  </si>
  <si>
    <t>5 из 6</t>
  </si>
  <si>
    <t>-</t>
  </si>
  <si>
    <t>Рейтинг Национальной сборной РК по ориентированию на лыжах - зима 2021</t>
  </si>
  <si>
    <t>М20-21</t>
  </si>
  <si>
    <t>Рейтинг отбора на Универсиаду 2021 г.</t>
  </si>
  <si>
    <t>Ж20-21</t>
  </si>
  <si>
    <t>Щипкова Екатерина</t>
  </si>
  <si>
    <t xml:space="preserve">Коллектив </t>
  </si>
  <si>
    <t>Дауит Жанболат</t>
  </si>
  <si>
    <t>Средняя WRE</t>
  </si>
  <si>
    <t>Жанабай Айбек</t>
  </si>
  <si>
    <t>Укубаев Ерлан</t>
  </si>
  <si>
    <t>Тетай Улан</t>
  </si>
  <si>
    <t>Абдикарим Адай</t>
  </si>
  <si>
    <t>п.п.7.8.</t>
  </si>
  <si>
    <t>г. Нур-Султан</t>
  </si>
  <si>
    <t xml:space="preserve">Рейтинг национальной сборной РК - лето 2021 </t>
  </si>
  <si>
    <t xml:space="preserve">                                           по ориентированию бегом</t>
  </si>
  <si>
    <t xml:space="preserve">                    QARQARALY - 2021</t>
  </si>
  <si>
    <t>Жуанышбаев Айдар</t>
  </si>
  <si>
    <t>Амантаев Абылай</t>
  </si>
  <si>
    <t>Акылбек Данияр</t>
  </si>
  <si>
    <t>MC</t>
  </si>
  <si>
    <t>Рейтинг национальной сборной РК - лето 2021</t>
  </si>
  <si>
    <t xml:space="preserve">               по ориентированию бегом</t>
  </si>
  <si>
    <t xml:space="preserve">             Кубок РК - г. Каркаралинск</t>
  </si>
  <si>
    <t>Толеутай Елнур</t>
  </si>
  <si>
    <t>Зеленкова Ольга</t>
  </si>
  <si>
    <t>г. Алматы</t>
  </si>
  <si>
    <t xml:space="preserve">   Чемпионат РК - г. Усть-Каменогорск</t>
  </si>
  <si>
    <t>Федоров Станислав</t>
  </si>
  <si>
    <t>Ибраев Исламбек</t>
  </si>
  <si>
    <t>Сорокин Степан</t>
  </si>
  <si>
    <t>Костин Павел</t>
  </si>
  <si>
    <t>Нурманов Райлан</t>
  </si>
  <si>
    <t>Сычева Алина</t>
  </si>
  <si>
    <t xml:space="preserve"> Тарская Алена</t>
  </si>
  <si>
    <t>Гофман Диана</t>
  </si>
  <si>
    <t>Налобина Вера</t>
  </si>
  <si>
    <t>Голикова Елена</t>
  </si>
  <si>
    <t>Иванова Ксения</t>
  </si>
  <si>
    <t>Макоско Любовь</t>
  </si>
  <si>
    <t>Шнайдер Адия</t>
  </si>
  <si>
    <t xml:space="preserve">   Парковый Чемпионат РК - г. Нур-Султан</t>
  </si>
  <si>
    <t>Короткая</t>
  </si>
  <si>
    <t>Суюмбаев Дархан</t>
  </si>
  <si>
    <t>Касимов Нуркен</t>
  </si>
  <si>
    <t>Сагыналин Ерлан</t>
  </si>
  <si>
    <t>Жамбек Алтынбек</t>
  </si>
  <si>
    <t>Конных Андрей</t>
  </si>
  <si>
    <t>Гарифов Расим</t>
  </si>
  <si>
    <t>Шагиров Даулетбек</t>
  </si>
  <si>
    <t>Баяхметов Ернур</t>
  </si>
  <si>
    <t>Жарылгапов Кайрат</t>
  </si>
  <si>
    <t>Абдрасулина Раиса</t>
  </si>
  <si>
    <t>Бакижанова Толкын</t>
  </si>
  <si>
    <t>Рейтинг Национальной сборной РК по ориентированию бегом - лето 2021</t>
  </si>
  <si>
    <t>WRE</t>
  </si>
  <si>
    <t>Чемпионат РК парк</t>
  </si>
  <si>
    <t>6 из 8</t>
  </si>
  <si>
    <t>Бахытов Дарын</t>
  </si>
  <si>
    <t>Кабылтай Медет</t>
  </si>
  <si>
    <t>Бондарь Кирилл</t>
  </si>
  <si>
    <t>Салыков Даурен</t>
  </si>
  <si>
    <t>Кайдаров Диас</t>
  </si>
  <si>
    <t>Беркинов Максат</t>
  </si>
  <si>
    <t>Мельников Владимир</t>
  </si>
  <si>
    <t>Абилкайыр Токтар</t>
  </si>
  <si>
    <t>Советкул Жасали</t>
  </si>
  <si>
    <t>Васюхин Василий</t>
  </si>
  <si>
    <t>Шатько Станислав</t>
  </si>
  <si>
    <t>Петрушенко Евгений</t>
  </si>
  <si>
    <t>Коньшин Кирилл</t>
  </si>
  <si>
    <t>Чингисханов Адилхан</t>
  </si>
  <si>
    <t>Могитич Кирилл</t>
  </si>
  <si>
    <t>Турсынбек Алмас</t>
  </si>
  <si>
    <t>Турсын Асланбек</t>
  </si>
  <si>
    <t>Арын Еламан</t>
  </si>
  <si>
    <t>Жумадилов Нурлы</t>
  </si>
  <si>
    <t>Михайлов Сергей</t>
  </si>
  <si>
    <t>Бейсенов Дамир</t>
  </si>
  <si>
    <t>Мамаков Владислав</t>
  </si>
  <si>
    <t>Жолдасов Алибек</t>
  </si>
  <si>
    <t>Бандурин Николай</t>
  </si>
  <si>
    <t>Федосеев Данила</t>
  </si>
  <si>
    <t>Попов Данил</t>
  </si>
  <si>
    <t>Нуртазин Жан</t>
  </si>
  <si>
    <t>Безгинов Илья</t>
  </si>
  <si>
    <t>Семенов Андрей</t>
  </si>
  <si>
    <t>Бульдин Данил</t>
  </si>
  <si>
    <t>Даульбай Есенали</t>
  </si>
  <si>
    <t>Малгаждар Рамазан</t>
  </si>
  <si>
    <t>Абишев Дамир</t>
  </si>
  <si>
    <t>Асайын Асанали</t>
  </si>
  <si>
    <t>Толеумухамедов Султан</t>
  </si>
  <si>
    <t>Серик Мухтар</t>
  </si>
  <si>
    <t>Аманжол Мадияр</t>
  </si>
  <si>
    <t>Женис Сырым</t>
  </si>
  <si>
    <t>Бауыржанов Тамерлан</t>
  </si>
  <si>
    <t>Сухов Владимир</t>
  </si>
  <si>
    <t>Хуанбек Аслан</t>
  </si>
  <si>
    <t>Толеухан Асылан</t>
  </si>
  <si>
    <t>Муратхан Акжол</t>
  </si>
  <si>
    <t>Канатов Абылай</t>
  </si>
  <si>
    <t>Ермеков Актан</t>
  </si>
  <si>
    <t>Рахимжанов Арсен</t>
  </si>
  <si>
    <t>Шайхин Жалгас</t>
  </si>
  <si>
    <t>Рыспаев Елдос</t>
  </si>
  <si>
    <t>Арслан Ислам</t>
  </si>
  <si>
    <t>Темиров Манас</t>
  </si>
  <si>
    <t>Жалгасов Байсултан</t>
  </si>
  <si>
    <t>Кашаганов Дамир</t>
  </si>
  <si>
    <t>Аткеев Тастемир</t>
  </si>
  <si>
    <t>Бейсекеева Аяулым</t>
  </si>
  <si>
    <t>Тарская Алена</t>
  </si>
  <si>
    <t>Салыкова Гулшакира</t>
  </si>
  <si>
    <t>Антипова Анастасия</t>
  </si>
  <si>
    <t>Хрустовская Аделина</t>
  </si>
  <si>
    <t>Беспалова Анабелла</t>
  </si>
  <si>
    <t>Волкова Алена</t>
  </si>
  <si>
    <t>Макуха Виолетта</t>
  </si>
  <si>
    <t>Нургали Ринат</t>
  </si>
  <si>
    <t>Сиволапова Кристина</t>
  </si>
  <si>
    <t>Сираева Мария</t>
  </si>
  <si>
    <t>Борсук Ксения</t>
  </si>
  <si>
    <t>Рустемкызы Томирис</t>
  </si>
  <si>
    <t>Борсук Катя</t>
  </si>
  <si>
    <t>Сиволапов Давид</t>
  </si>
  <si>
    <t>Галиуллин Амир</t>
  </si>
  <si>
    <t>Дарибай Нуртилек</t>
  </si>
  <si>
    <t>Яриков Гоша</t>
  </si>
  <si>
    <t>Нефедкин Стас</t>
  </si>
  <si>
    <t>Манарбек Алдияр</t>
  </si>
  <si>
    <t>Десятова Катя</t>
  </si>
  <si>
    <t>Терещенко Мирослава</t>
  </si>
  <si>
    <t>Шведова Милана</t>
  </si>
  <si>
    <t>М12</t>
  </si>
  <si>
    <t>Боранбай Жалгас</t>
  </si>
  <si>
    <t>Котенко Гергард</t>
  </si>
  <si>
    <t>Ж12</t>
  </si>
  <si>
    <t>Шмелева Ульяна</t>
  </si>
  <si>
    <t>Гнездилова Ангелина</t>
  </si>
  <si>
    <t>Шмелев Семен</t>
  </si>
  <si>
    <t>Шмелева Ксения</t>
  </si>
  <si>
    <t>Искаков Даниель</t>
  </si>
  <si>
    <t>Дакаримов Олжас</t>
  </si>
  <si>
    <t>Сираев Николай</t>
  </si>
  <si>
    <t>Садыкова Гулшакира</t>
  </si>
  <si>
    <t>Елубаев Нурлат</t>
  </si>
  <si>
    <t>Сакен Елжан</t>
  </si>
  <si>
    <t>Задворов Сергей</t>
  </si>
  <si>
    <t>Григорьев Иван</t>
  </si>
  <si>
    <t>Ергали Али</t>
  </si>
  <si>
    <t>Амангельдиева Шынар</t>
  </si>
  <si>
    <t>Васильева Дарья</t>
  </si>
  <si>
    <t>Жакманова Мария</t>
  </si>
  <si>
    <t>Амангали Жасмина</t>
  </si>
  <si>
    <t>Козель Елизовета</t>
  </si>
  <si>
    <t>Даулетова Жаннур</t>
  </si>
  <si>
    <t>Софийская Анастасия</t>
  </si>
  <si>
    <t>Мукамбетьярова Сабина</t>
  </si>
  <si>
    <t>Барбашин Данил</t>
  </si>
  <si>
    <t>Яриков Георгий</t>
  </si>
  <si>
    <t>Колодин Александр</t>
  </si>
  <si>
    <t>Омаров Аблайхан</t>
  </si>
  <si>
    <t>Андреев Виктор</t>
  </si>
  <si>
    <t>Бубенчиков Алксандр</t>
  </si>
  <si>
    <t>Амангали Арман</t>
  </si>
  <si>
    <t>Виткова Дарья</t>
  </si>
  <si>
    <t>Комлева Анастасия</t>
  </si>
  <si>
    <t>Тастаева Айдана</t>
  </si>
  <si>
    <t>Кусаинова Диана</t>
  </si>
  <si>
    <t>Кузьмина София</t>
  </si>
  <si>
    <t>Фирсов Александр</t>
  </si>
  <si>
    <t>Шолькин Глеб</t>
  </si>
  <si>
    <t>Индык Даниил</t>
  </si>
  <si>
    <t>Величко Виолетта</t>
  </si>
  <si>
    <t>Иманжанова Амина</t>
  </si>
  <si>
    <t>Балтабаева Акшолпан</t>
  </si>
  <si>
    <t>Лемешева Алина</t>
  </si>
  <si>
    <t>Толеш Донедил</t>
  </si>
  <si>
    <t>Дарибай Нуртлек</t>
  </si>
  <si>
    <t>Семетбеков Дамир</t>
  </si>
  <si>
    <t>Строгацкий Руслан</t>
  </si>
  <si>
    <t>Сериккан Казыбек</t>
  </si>
  <si>
    <t>Муса Абдульазиз</t>
  </si>
  <si>
    <t>Помогайбо Евгений</t>
  </si>
  <si>
    <t>Калиакбаров Богдан</t>
  </si>
  <si>
    <t>Гиссатдин Нуржигит</t>
  </si>
  <si>
    <t>Утегенов Арслан</t>
  </si>
  <si>
    <t>Жангожиев Бекзат</t>
  </si>
  <si>
    <t>Балтабаев Ильяс</t>
  </si>
  <si>
    <t>Козловский Сергей</t>
  </si>
  <si>
    <t>Тлеубай Айкын</t>
  </si>
  <si>
    <t>Шарбан Асхат</t>
  </si>
  <si>
    <t>Козлов Адиль</t>
  </si>
  <si>
    <t>Кенгесбай Естай</t>
  </si>
  <si>
    <t>Пазыл Илияс</t>
  </si>
  <si>
    <t>Енисей Айбек</t>
  </si>
  <si>
    <t>М16</t>
  </si>
  <si>
    <t>М14</t>
  </si>
  <si>
    <t>МЖ 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</si>
</sst>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 KZ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0" borderId="0" xfId="0" applyNumberFormat="1" applyBorder="1"/>
    <xf numFmtId="2" fontId="0" fillId="0" borderId="0" xfId="0" applyNumberFormat="1" applyBorder="1"/>
    <xf numFmtId="0" fontId="0" fillId="0" borderId="0" xfId="0" applyFill="1" applyBorder="1"/>
    <xf numFmtId="0" fontId="5" fillId="0" borderId="0" xfId="0" applyFont="1"/>
    <xf numFmtId="2" fontId="2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0" xfId="0" applyFont="1" applyAlignment="1"/>
    <xf numFmtId="2" fontId="3" fillId="2" borderId="1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2" fontId="0" fillId="0" borderId="0" xfId="0" applyNumberFormat="1"/>
    <xf numFmtId="0" fontId="3" fillId="0" borderId="0" xfId="0" applyFont="1"/>
    <xf numFmtId="22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9" fillId="0" borderId="0" xfId="0" applyFont="1" applyAlignment="1"/>
    <xf numFmtId="2" fontId="3" fillId="0" borderId="1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/>
    <xf numFmtId="0" fontId="10" fillId="0" borderId="21" xfId="0" applyFont="1" applyBorder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21" fontId="19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8" xfId="0" applyFont="1" applyFill="1" applyBorder="1"/>
    <xf numFmtId="0" fontId="19" fillId="2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1" fontId="19" fillId="0" borderId="8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/>
    <xf numFmtId="0" fontId="19" fillId="2" borderId="0" xfId="0" applyFont="1" applyFill="1" applyBorder="1" applyAlignment="1">
      <alignment horizontal="left" indent="1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/>
    <xf numFmtId="0" fontId="19" fillId="2" borderId="5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21" fontId="19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21" fontId="19" fillId="2" borderId="8" xfId="0" applyNumberFormat="1" applyFont="1" applyFill="1" applyBorder="1" applyAlignment="1">
      <alignment horizontal="center"/>
    </xf>
    <xf numFmtId="2" fontId="18" fillId="2" borderId="8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21" fontId="19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9" fillId="0" borderId="1" xfId="0" applyFont="1" applyFill="1" applyBorder="1"/>
    <xf numFmtId="0" fontId="19" fillId="0" borderId="8" xfId="0" applyFont="1" applyBorder="1"/>
    <xf numFmtId="0" fontId="19" fillId="0" borderId="1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21" fontId="19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2" fontId="21" fillId="2" borderId="5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9" fillId="2" borderId="5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2" fontId="19" fillId="0" borderId="0" xfId="0" applyNumberFormat="1" applyFont="1" applyBorder="1"/>
    <xf numFmtId="2" fontId="18" fillId="2" borderId="2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1" fontId="19" fillId="0" borderId="0" xfId="0" applyNumberFormat="1" applyFont="1" applyBorder="1"/>
    <xf numFmtId="2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18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2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19" fillId="2" borderId="28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2" fontId="19" fillId="2" borderId="2" xfId="0" applyNumberFormat="1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34" xfId="0" applyFont="1" applyBorder="1"/>
    <xf numFmtId="0" fontId="19" fillId="0" borderId="32" xfId="0" applyFont="1" applyBorder="1" applyAlignment="1">
      <alignment horizontal="center"/>
    </xf>
    <xf numFmtId="21" fontId="19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35" xfId="0" applyFont="1" applyBorder="1"/>
    <xf numFmtId="0" fontId="18" fillId="0" borderId="6" xfId="0" applyFont="1" applyBorder="1" applyAlignment="1">
      <alignment horizontal="center"/>
    </xf>
    <xf numFmtId="0" fontId="19" fillId="0" borderId="36" xfId="0" applyFont="1" applyBorder="1"/>
    <xf numFmtId="0" fontId="18" fillId="0" borderId="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7" xfId="0" applyFont="1" applyBorder="1"/>
    <xf numFmtId="0" fontId="19" fillId="0" borderId="35" xfId="0" applyFont="1" applyBorder="1" applyAlignment="1">
      <alignment horizontal="center"/>
    </xf>
    <xf numFmtId="0" fontId="20" fillId="0" borderId="0" xfId="0" applyFont="1"/>
    <xf numFmtId="0" fontId="7" fillId="0" borderId="0" xfId="0" applyFont="1"/>
    <xf numFmtId="0" fontId="18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8" xfId="0" applyFont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21" fontId="19" fillId="2" borderId="8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8" fillId="0" borderId="0" xfId="0" applyFont="1" applyAlignment="1">
      <alignment shrinkToFit="1"/>
    </xf>
    <xf numFmtId="0" fontId="19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1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21" fontId="19" fillId="0" borderId="0" xfId="0" applyNumberFormat="1" applyFont="1"/>
    <xf numFmtId="0" fontId="19" fillId="0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18" fillId="0" borderId="38" xfId="0" applyFont="1" applyBorder="1"/>
    <xf numFmtId="0" fontId="18" fillId="0" borderId="38" xfId="0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2" fontId="21" fillId="0" borderId="39" xfId="0" applyNumberFormat="1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18" fillId="0" borderId="39" xfId="0" applyNumberFormat="1" applyFont="1" applyBorder="1" applyAlignment="1">
      <alignment horizontal="center"/>
    </xf>
    <xf numFmtId="2" fontId="22" fillId="0" borderId="39" xfId="0" applyNumberFormat="1" applyFont="1" applyFill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18" fillId="0" borderId="40" xfId="0" applyNumberFormat="1" applyFont="1" applyBorder="1" applyAlignment="1">
      <alignment horizontal="center"/>
    </xf>
    <xf numFmtId="0" fontId="18" fillId="2" borderId="38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2" fontId="22" fillId="2" borderId="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19" fillId="2" borderId="38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5" fillId="0" borderId="0" xfId="0" applyFont="1"/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6"/>
  <sheetViews>
    <sheetView topLeftCell="A100" workbookViewId="0">
      <selection activeCell="D168" sqref="D168"/>
    </sheetView>
  </sheetViews>
  <sheetFormatPr defaultRowHeight="15"/>
  <cols>
    <col min="2" max="2" width="4.85546875" style="1" customWidth="1"/>
    <col min="3" max="3" width="25" customWidth="1"/>
    <col min="4" max="4" width="32.28515625" customWidth="1"/>
    <col min="5" max="5" width="6.7109375" style="1" customWidth="1"/>
    <col min="6" max="6" width="8.5703125" style="1" customWidth="1"/>
    <col min="7" max="7" width="10.140625" style="1" bestFit="1" customWidth="1"/>
    <col min="8" max="8" width="9.28515625" style="1" bestFit="1" customWidth="1"/>
    <col min="9" max="9" width="10.140625" style="1" bestFit="1" customWidth="1"/>
    <col min="10" max="10" width="9.7109375" style="1" bestFit="1" customWidth="1"/>
    <col min="11" max="11" width="10.140625" style="1" bestFit="1" customWidth="1"/>
    <col min="12" max="13" width="9.28515625" style="1" bestFit="1" customWidth="1"/>
  </cols>
  <sheetData>
    <row r="2" spans="2:13" ht="18.75" customHeight="1">
      <c r="D2" s="79"/>
      <c r="E2" s="49" t="s">
        <v>86</v>
      </c>
      <c r="F2" s="17"/>
      <c r="G2" s="49"/>
      <c r="H2" s="48"/>
    </row>
    <row r="3" spans="2:13" ht="18.75" customHeight="1">
      <c r="D3" s="79"/>
      <c r="E3" s="49" t="s">
        <v>87</v>
      </c>
      <c r="F3" s="17"/>
      <c r="G3" s="49"/>
      <c r="H3" s="48"/>
    </row>
    <row r="4" spans="2:13" ht="22.5" customHeight="1">
      <c r="D4" s="79" t="s">
        <v>243</v>
      </c>
      <c r="E4" s="79"/>
      <c r="F4" s="79"/>
      <c r="G4" s="79"/>
      <c r="H4" s="48"/>
    </row>
    <row r="5" spans="2:13" ht="22.5">
      <c r="B5" s="305" t="s">
        <v>69</v>
      </c>
      <c r="C5" s="305"/>
      <c r="F5" s="2"/>
    </row>
    <row r="6" spans="2:13" ht="23.25" thickBot="1">
      <c r="B6" s="18"/>
      <c r="C6" s="15"/>
      <c r="F6" s="2"/>
    </row>
    <row r="7" spans="2:13" ht="15" customHeight="1">
      <c r="B7" s="112" t="s">
        <v>0</v>
      </c>
      <c r="C7" s="113" t="s">
        <v>1</v>
      </c>
      <c r="D7" s="113" t="s">
        <v>2</v>
      </c>
      <c r="E7" s="113" t="s">
        <v>3</v>
      </c>
      <c r="F7" s="113" t="s">
        <v>4</v>
      </c>
      <c r="G7" s="113" t="s">
        <v>67</v>
      </c>
      <c r="H7" s="113" t="s">
        <v>6</v>
      </c>
      <c r="I7" s="114" t="s">
        <v>68</v>
      </c>
      <c r="J7" s="114" t="s">
        <v>6</v>
      </c>
      <c r="K7" s="114" t="s">
        <v>12</v>
      </c>
      <c r="L7" s="114" t="s">
        <v>6</v>
      </c>
      <c r="M7" s="115" t="s">
        <v>11</v>
      </c>
    </row>
    <row r="8" spans="2:13" ht="15.75">
      <c r="B8" s="116">
        <v>1</v>
      </c>
      <c r="C8" s="117" t="s">
        <v>70</v>
      </c>
      <c r="D8" s="118" t="s">
        <v>242</v>
      </c>
      <c r="E8" s="119">
        <v>1994</v>
      </c>
      <c r="F8" s="119" t="s">
        <v>64</v>
      </c>
      <c r="G8" s="120">
        <v>1.9108796296296294E-2</v>
      </c>
      <c r="H8" s="121">
        <f t="shared" ref="H8:H17" si="0">SUM(G$8/G8*100)</f>
        <v>100</v>
      </c>
      <c r="I8" s="120">
        <v>3.8807870370370375E-2</v>
      </c>
      <c r="J8" s="121">
        <f t="shared" ref="J8:J19" si="1">SUM(I$9/I8*100)</f>
        <v>97.226364449746498</v>
      </c>
      <c r="K8" s="120">
        <v>1.0150462962962964E-2</v>
      </c>
      <c r="L8" s="121">
        <f t="shared" ref="L8:L14" si="2">SUM(K$8/K8*100)</f>
        <v>100</v>
      </c>
      <c r="M8" s="122">
        <f t="shared" ref="M8:M23" si="3">SUM(H8,J8,L8)</f>
        <v>297.22636444974648</v>
      </c>
    </row>
    <row r="9" spans="2:13" ht="15.75">
      <c r="B9" s="116">
        <v>2</v>
      </c>
      <c r="C9" s="117" t="s">
        <v>76</v>
      </c>
      <c r="D9" s="118" t="s">
        <v>242</v>
      </c>
      <c r="E9" s="119">
        <v>1997</v>
      </c>
      <c r="F9" s="119" t="s">
        <v>64</v>
      </c>
      <c r="G9" s="120">
        <v>2.0601851851851854E-2</v>
      </c>
      <c r="H9" s="121">
        <f t="shared" si="0"/>
        <v>92.752808988764031</v>
      </c>
      <c r="I9" s="120">
        <v>3.7731481481481484E-2</v>
      </c>
      <c r="J9" s="121">
        <f t="shared" si="1"/>
        <v>100</v>
      </c>
      <c r="K9" s="120">
        <v>1.0208333333333333E-2</v>
      </c>
      <c r="L9" s="121">
        <f t="shared" si="2"/>
        <v>99.43310657596372</v>
      </c>
      <c r="M9" s="122">
        <f t="shared" si="3"/>
        <v>292.18591556472774</v>
      </c>
    </row>
    <row r="10" spans="2:13" ht="15.75">
      <c r="B10" s="116">
        <v>3</v>
      </c>
      <c r="C10" s="117" t="s">
        <v>82</v>
      </c>
      <c r="D10" s="118" t="s">
        <v>13</v>
      </c>
      <c r="E10" s="119">
        <v>1992</v>
      </c>
      <c r="F10" s="119" t="s">
        <v>65</v>
      </c>
      <c r="G10" s="120">
        <v>2.0810185185185185E-2</v>
      </c>
      <c r="H10" s="121">
        <f t="shared" si="0"/>
        <v>91.824249165739701</v>
      </c>
      <c r="I10" s="120">
        <v>4.2858796296296298E-2</v>
      </c>
      <c r="J10" s="121">
        <f t="shared" si="1"/>
        <v>88.036726978125841</v>
      </c>
      <c r="K10" s="120">
        <v>1.0243055555555556E-2</v>
      </c>
      <c r="L10" s="121">
        <f t="shared" si="2"/>
        <v>99.096045197740125</v>
      </c>
      <c r="M10" s="122">
        <f t="shared" si="3"/>
        <v>278.9570213416057</v>
      </c>
    </row>
    <row r="11" spans="2:13" ht="15.75">
      <c r="B11" s="116">
        <v>4</v>
      </c>
      <c r="C11" s="117" t="s">
        <v>72</v>
      </c>
      <c r="D11" s="118" t="s">
        <v>18</v>
      </c>
      <c r="E11" s="119">
        <v>1983</v>
      </c>
      <c r="F11" s="119" t="s">
        <v>65</v>
      </c>
      <c r="G11" s="120">
        <v>2.3032407407407404E-2</v>
      </c>
      <c r="H11" s="121">
        <f t="shared" si="0"/>
        <v>82.964824120603026</v>
      </c>
      <c r="I11" s="120">
        <v>4.0462962962962964E-2</v>
      </c>
      <c r="J11" s="121">
        <f t="shared" si="1"/>
        <v>93.249427917620139</v>
      </c>
      <c r="K11" s="120">
        <v>1.0844907407407407E-2</v>
      </c>
      <c r="L11" s="121">
        <f t="shared" si="2"/>
        <v>93.596584845250803</v>
      </c>
      <c r="M11" s="122">
        <f t="shared" si="3"/>
        <v>269.81083688347394</v>
      </c>
    </row>
    <row r="12" spans="2:13" ht="15.75">
      <c r="B12" s="116">
        <v>5</v>
      </c>
      <c r="C12" s="117" t="s">
        <v>80</v>
      </c>
      <c r="D12" s="118" t="s">
        <v>242</v>
      </c>
      <c r="E12" s="119">
        <v>1999</v>
      </c>
      <c r="F12" s="119" t="s">
        <v>65</v>
      </c>
      <c r="G12" s="120">
        <v>2.2511574074074073E-2</v>
      </c>
      <c r="H12" s="121">
        <f t="shared" si="0"/>
        <v>84.884318766066841</v>
      </c>
      <c r="I12" s="120">
        <v>3.982638888888889E-2</v>
      </c>
      <c r="J12" s="121">
        <f t="shared" si="1"/>
        <v>94.739901191514093</v>
      </c>
      <c r="K12" s="120">
        <v>1.1400462962962965E-2</v>
      </c>
      <c r="L12" s="121">
        <f t="shared" si="2"/>
        <v>89.035532994923855</v>
      </c>
      <c r="M12" s="122">
        <f t="shared" si="3"/>
        <v>268.65975295250479</v>
      </c>
    </row>
    <row r="13" spans="2:13" ht="15.75">
      <c r="B13" s="116">
        <v>6</v>
      </c>
      <c r="C13" s="117" t="s">
        <v>83</v>
      </c>
      <c r="D13" s="118" t="s">
        <v>13</v>
      </c>
      <c r="E13" s="119">
        <v>1994</v>
      </c>
      <c r="F13" s="119" t="s">
        <v>65</v>
      </c>
      <c r="G13" s="120">
        <v>2.298611111111111E-2</v>
      </c>
      <c r="H13" s="121">
        <f t="shared" si="0"/>
        <v>83.131923464249752</v>
      </c>
      <c r="I13" s="120">
        <v>4.1041666666666664E-2</v>
      </c>
      <c r="J13" s="121">
        <f t="shared" si="1"/>
        <v>91.934574168076722</v>
      </c>
      <c r="K13" s="120">
        <v>1.0960648148148148E-2</v>
      </c>
      <c r="L13" s="121">
        <f t="shared" si="2"/>
        <v>92.608236536430837</v>
      </c>
      <c r="M13" s="122">
        <f t="shared" si="3"/>
        <v>267.67473416875731</v>
      </c>
    </row>
    <row r="14" spans="2:13" ht="15.75">
      <c r="B14" s="116">
        <v>7</v>
      </c>
      <c r="C14" s="117" t="s">
        <v>84</v>
      </c>
      <c r="D14" s="118" t="s">
        <v>13</v>
      </c>
      <c r="E14" s="119">
        <v>1991</v>
      </c>
      <c r="F14" s="119" t="s">
        <v>65</v>
      </c>
      <c r="G14" s="120">
        <v>2.5312500000000002E-2</v>
      </c>
      <c r="H14" s="121">
        <f t="shared" si="0"/>
        <v>75.491540923639675</v>
      </c>
      <c r="I14" s="120">
        <v>4.8935185185185186E-2</v>
      </c>
      <c r="J14" s="121">
        <f t="shared" si="1"/>
        <v>77.105014191106918</v>
      </c>
      <c r="K14" s="120">
        <v>1.1712962962962965E-2</v>
      </c>
      <c r="L14" s="121">
        <f t="shared" si="2"/>
        <v>86.660079051383391</v>
      </c>
      <c r="M14" s="122">
        <f t="shared" si="3"/>
        <v>239.25663416612997</v>
      </c>
    </row>
    <row r="15" spans="2:13" ht="15.75">
      <c r="B15" s="116">
        <v>8</v>
      </c>
      <c r="C15" s="117" t="s">
        <v>78</v>
      </c>
      <c r="D15" s="118" t="s">
        <v>241</v>
      </c>
      <c r="E15" s="119">
        <v>1992</v>
      </c>
      <c r="F15" s="119" t="s">
        <v>65</v>
      </c>
      <c r="G15" s="120">
        <v>2.2349537037037032E-2</v>
      </c>
      <c r="H15" s="121">
        <f t="shared" si="0"/>
        <v>85.499741066804773</v>
      </c>
      <c r="I15" s="120">
        <v>4.0821759259259259E-2</v>
      </c>
      <c r="J15" s="121">
        <f t="shared" si="1"/>
        <v>92.429827048483133</v>
      </c>
      <c r="K15" s="119" t="s">
        <v>50</v>
      </c>
      <c r="L15" s="121">
        <v>0</v>
      </c>
      <c r="M15" s="122">
        <f t="shared" si="3"/>
        <v>177.92956811528791</v>
      </c>
    </row>
    <row r="16" spans="2:13" ht="15.75">
      <c r="B16" s="116">
        <v>9</v>
      </c>
      <c r="C16" s="117" t="s">
        <v>75</v>
      </c>
      <c r="D16" s="118" t="s">
        <v>15</v>
      </c>
      <c r="E16" s="119">
        <v>2000</v>
      </c>
      <c r="F16" s="119" t="s">
        <v>5</v>
      </c>
      <c r="G16" s="120">
        <v>3.4039351851851855E-2</v>
      </c>
      <c r="H16" s="121">
        <f t="shared" si="0"/>
        <v>56.13736824209451</v>
      </c>
      <c r="I16" s="120">
        <v>5.5428240740740743E-2</v>
      </c>
      <c r="J16" s="121">
        <f t="shared" si="1"/>
        <v>68.072666527458765</v>
      </c>
      <c r="K16" s="120">
        <v>2.0497685185185185E-2</v>
      </c>
      <c r="L16" s="121">
        <f>SUM(K$8/K16*100)</f>
        <v>49.520045172219092</v>
      </c>
      <c r="M16" s="122">
        <f t="shared" si="3"/>
        <v>173.73007994177237</v>
      </c>
    </row>
    <row r="17" spans="1:13" ht="15.75">
      <c r="B17" s="116">
        <v>10</v>
      </c>
      <c r="C17" s="117" t="s">
        <v>74</v>
      </c>
      <c r="D17" s="118" t="s">
        <v>13</v>
      </c>
      <c r="E17" s="119">
        <v>1990</v>
      </c>
      <c r="F17" s="119" t="s">
        <v>33</v>
      </c>
      <c r="G17" s="120">
        <v>2.4201388888888887E-2</v>
      </c>
      <c r="H17" s="121">
        <f t="shared" si="0"/>
        <v>78.957436633189857</v>
      </c>
      <c r="I17" s="120">
        <v>4.3229166666666673E-2</v>
      </c>
      <c r="J17" s="121">
        <f t="shared" si="1"/>
        <v>87.282463186077635</v>
      </c>
      <c r="K17" s="119" t="s">
        <v>50</v>
      </c>
      <c r="L17" s="121">
        <v>0</v>
      </c>
      <c r="M17" s="122">
        <f t="shared" si="3"/>
        <v>166.23989981926749</v>
      </c>
    </row>
    <row r="18" spans="1:13" ht="15.75">
      <c r="B18" s="116">
        <v>11</v>
      </c>
      <c r="C18" s="117" t="s">
        <v>79</v>
      </c>
      <c r="D18" s="118" t="s">
        <v>241</v>
      </c>
      <c r="E18" s="119">
        <v>1994</v>
      </c>
      <c r="F18" s="119" t="s">
        <v>33</v>
      </c>
      <c r="G18" s="119" t="s">
        <v>50</v>
      </c>
      <c r="H18" s="121">
        <v>0</v>
      </c>
      <c r="I18" s="120">
        <v>4.8761574074074075E-2</v>
      </c>
      <c r="J18" s="121">
        <f t="shared" si="1"/>
        <v>77.379539520531694</v>
      </c>
      <c r="K18" s="120">
        <v>1.4849537037037036E-2</v>
      </c>
      <c r="L18" s="121">
        <f>SUM(K$8/K18*100)</f>
        <v>68.355416991426353</v>
      </c>
      <c r="M18" s="122">
        <f t="shared" si="3"/>
        <v>145.73495651195805</v>
      </c>
    </row>
    <row r="19" spans="1:13" ht="15.75">
      <c r="B19" s="116">
        <v>12</v>
      </c>
      <c r="C19" s="117" t="s">
        <v>73</v>
      </c>
      <c r="D19" s="118" t="s">
        <v>22</v>
      </c>
      <c r="E19" s="119">
        <v>1998</v>
      </c>
      <c r="F19" s="119" t="s">
        <v>33</v>
      </c>
      <c r="G19" s="120">
        <v>4.6469907407407411E-2</v>
      </c>
      <c r="H19" s="121">
        <f>SUM(G$8/G19*100)</f>
        <v>41.120797011207962</v>
      </c>
      <c r="I19" s="120">
        <v>7.7893518518518515E-2</v>
      </c>
      <c r="J19" s="121">
        <f t="shared" si="1"/>
        <v>48.439821693907881</v>
      </c>
      <c r="K19" s="120">
        <v>2.4710648148148148E-2</v>
      </c>
      <c r="L19" s="121">
        <f>SUM(K$8/K19*100)</f>
        <v>41.077283372365343</v>
      </c>
      <c r="M19" s="122">
        <f t="shared" si="3"/>
        <v>130.63790207748119</v>
      </c>
    </row>
    <row r="20" spans="1:13" ht="15.75">
      <c r="B20" s="116">
        <v>13</v>
      </c>
      <c r="C20" s="117" t="s">
        <v>71</v>
      </c>
      <c r="D20" s="118" t="s">
        <v>15</v>
      </c>
      <c r="E20" s="119">
        <v>1998</v>
      </c>
      <c r="F20" s="119" t="s">
        <v>33</v>
      </c>
      <c r="G20" s="120">
        <v>3.2175925925925927E-2</v>
      </c>
      <c r="H20" s="121">
        <f>SUM(G$8/G20*100)</f>
        <v>59.388489208633089</v>
      </c>
      <c r="I20" s="119" t="s">
        <v>50</v>
      </c>
      <c r="J20" s="121">
        <v>0</v>
      </c>
      <c r="K20" s="120">
        <v>1.5844907407407408E-2</v>
      </c>
      <c r="L20" s="121">
        <f>SUM(K$8/K20*100)</f>
        <v>64.061358655953242</v>
      </c>
      <c r="M20" s="122">
        <f t="shared" si="3"/>
        <v>123.44984786458633</v>
      </c>
    </row>
    <row r="21" spans="1:13" ht="15.75">
      <c r="B21" s="116">
        <v>14</v>
      </c>
      <c r="C21" s="117" t="s">
        <v>81</v>
      </c>
      <c r="D21" s="118" t="s">
        <v>22</v>
      </c>
      <c r="E21" s="119">
        <v>1989</v>
      </c>
      <c r="F21" s="119" t="s">
        <v>33</v>
      </c>
      <c r="G21" s="120">
        <v>4.8148148148148141E-2</v>
      </c>
      <c r="H21" s="121">
        <f>SUM(G$8/G21*100)</f>
        <v>39.6875</v>
      </c>
      <c r="I21" s="120">
        <v>0.10553240740740739</v>
      </c>
      <c r="J21" s="121">
        <f>SUM(I$9/I21*100)</f>
        <v>35.75345470497917</v>
      </c>
      <c r="K21" s="120">
        <v>2.5798611111111109E-2</v>
      </c>
      <c r="L21" s="121">
        <f>SUM(K$8/K21*100)</f>
        <v>39.344997756841636</v>
      </c>
      <c r="M21" s="122">
        <f t="shared" si="3"/>
        <v>114.7859524618208</v>
      </c>
    </row>
    <row r="22" spans="1:13" ht="15.75">
      <c r="B22" s="116">
        <v>15</v>
      </c>
      <c r="C22" s="117" t="s">
        <v>77</v>
      </c>
      <c r="D22" s="118" t="s">
        <v>13</v>
      </c>
      <c r="E22" s="119">
        <v>1996</v>
      </c>
      <c r="F22" s="119" t="s">
        <v>33</v>
      </c>
      <c r="G22" s="120">
        <v>3.3055555555555553E-2</v>
      </c>
      <c r="H22" s="121">
        <f>SUM(G$8/G22*100)</f>
        <v>57.808123249299712</v>
      </c>
      <c r="I22" s="120">
        <v>8.0972222222222223E-2</v>
      </c>
      <c r="J22" s="121">
        <f>SUM(I$9/I22*100)</f>
        <v>46.598056032018299</v>
      </c>
      <c r="K22" s="119" t="s">
        <v>50</v>
      </c>
      <c r="L22" s="121">
        <v>0</v>
      </c>
      <c r="M22" s="122">
        <f t="shared" si="3"/>
        <v>104.406179281318</v>
      </c>
    </row>
    <row r="23" spans="1:13" ht="16.5" thickBot="1">
      <c r="B23" s="123">
        <v>16</v>
      </c>
      <c r="C23" s="124" t="s">
        <v>85</v>
      </c>
      <c r="D23" s="125" t="s">
        <v>13</v>
      </c>
      <c r="E23" s="126">
        <v>1997</v>
      </c>
      <c r="F23" s="126" t="s">
        <v>33</v>
      </c>
      <c r="G23" s="126" t="s">
        <v>50</v>
      </c>
      <c r="H23" s="127">
        <v>0</v>
      </c>
      <c r="I23" s="126" t="s">
        <v>50</v>
      </c>
      <c r="J23" s="127">
        <v>0</v>
      </c>
      <c r="K23" s="128">
        <v>1.8564814814814815E-2</v>
      </c>
      <c r="L23" s="127">
        <f>SUM(K$8/K23*100)</f>
        <v>54.675810473815467</v>
      </c>
      <c r="M23" s="129">
        <f t="shared" si="3"/>
        <v>54.675810473815467</v>
      </c>
    </row>
    <row r="24" spans="1:13" ht="17.25" customHeight="1">
      <c r="B24" s="130"/>
      <c r="C24" s="131"/>
      <c r="D24" s="132"/>
      <c r="E24" s="133"/>
      <c r="F24" s="133"/>
      <c r="G24" s="133"/>
      <c r="H24" s="134"/>
      <c r="I24" s="133"/>
      <c r="J24" s="134"/>
      <c r="K24" s="135"/>
      <c r="L24" s="133"/>
      <c r="M24" s="133"/>
    </row>
    <row r="25" spans="1:13" s="7" customFormat="1" ht="18.75" customHeight="1">
      <c r="A25" s="26" t="s">
        <v>128</v>
      </c>
      <c r="B25" s="304" t="s">
        <v>66</v>
      </c>
      <c r="C25" s="304"/>
      <c r="D25" s="136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ht="16.5" thickBot="1">
      <c r="B26" s="138"/>
      <c r="C26" s="139"/>
      <c r="D26" s="139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5.75">
      <c r="B27" s="112" t="s">
        <v>0</v>
      </c>
      <c r="C27" s="113" t="s">
        <v>1</v>
      </c>
      <c r="D27" s="113" t="s">
        <v>2</v>
      </c>
      <c r="E27" s="113" t="s">
        <v>3</v>
      </c>
      <c r="F27" s="113" t="s">
        <v>4</v>
      </c>
      <c r="G27" s="113" t="s">
        <v>67</v>
      </c>
      <c r="H27" s="113" t="s">
        <v>6</v>
      </c>
      <c r="I27" s="114" t="s">
        <v>68</v>
      </c>
      <c r="J27" s="114" t="s">
        <v>6</v>
      </c>
      <c r="K27" s="114" t="s">
        <v>12</v>
      </c>
      <c r="L27" s="114" t="s">
        <v>6</v>
      </c>
      <c r="M27" s="115" t="s">
        <v>11</v>
      </c>
    </row>
    <row r="28" spans="1:13" ht="15.75">
      <c r="B28" s="140">
        <v>1</v>
      </c>
      <c r="C28" s="141" t="s">
        <v>51</v>
      </c>
      <c r="D28" s="118" t="s">
        <v>241</v>
      </c>
      <c r="E28" s="118">
        <v>1995</v>
      </c>
      <c r="F28" s="118" t="s">
        <v>64</v>
      </c>
      <c r="G28" s="142">
        <v>2.0694444444444446E-2</v>
      </c>
      <c r="H28" s="143">
        <f>SUM(G$28/G28*100)</f>
        <v>100</v>
      </c>
      <c r="I28" s="120">
        <v>3.6712962962962961E-2</v>
      </c>
      <c r="J28" s="121">
        <f>SUM(I$28/I28*100)</f>
        <v>100</v>
      </c>
      <c r="K28" s="120">
        <v>8.9467592592592585E-3</v>
      </c>
      <c r="L28" s="121">
        <f>SUM(K$28/K28*100)</f>
        <v>100</v>
      </c>
      <c r="M28" s="122">
        <f t="shared" ref="M28:M40" si="4">SUM(H28,J28,L28)</f>
        <v>300</v>
      </c>
    </row>
    <row r="29" spans="1:13" ht="15.75">
      <c r="B29" s="140">
        <v>2</v>
      </c>
      <c r="C29" s="141" t="s">
        <v>52</v>
      </c>
      <c r="D29" s="118" t="s">
        <v>242</v>
      </c>
      <c r="E29" s="118">
        <v>1989</v>
      </c>
      <c r="F29" s="118" t="s">
        <v>64</v>
      </c>
      <c r="G29" s="142">
        <v>2.4432870370370369E-2</v>
      </c>
      <c r="H29" s="143">
        <f t="shared" ref="H29:H40" si="5">SUM(G$28/G29*100)</f>
        <v>84.699194694457617</v>
      </c>
      <c r="I29" s="120">
        <v>4.5439814814814815E-2</v>
      </c>
      <c r="J29" s="121">
        <f t="shared" ref="J29:J40" si="6">SUM(I$28/I29*100)</f>
        <v>80.794701986754959</v>
      </c>
      <c r="K29" s="120">
        <v>9.6527777777777775E-3</v>
      </c>
      <c r="L29" s="121">
        <f t="shared" ref="L29:L40" si="7">SUM(K$28/K29*100)</f>
        <v>92.685851318944827</v>
      </c>
      <c r="M29" s="122">
        <f t="shared" si="4"/>
        <v>258.17974800015736</v>
      </c>
    </row>
    <row r="30" spans="1:13" ht="15.75">
      <c r="B30" s="140">
        <v>3</v>
      </c>
      <c r="C30" s="141" t="s">
        <v>56</v>
      </c>
      <c r="D30" s="118" t="s">
        <v>241</v>
      </c>
      <c r="E30" s="118">
        <v>1974</v>
      </c>
      <c r="F30" s="118" t="s">
        <v>64</v>
      </c>
      <c r="G30" s="142">
        <v>2.6122685185185183E-2</v>
      </c>
      <c r="H30" s="143">
        <f t="shared" si="5"/>
        <v>79.220203810367764</v>
      </c>
      <c r="I30" s="120">
        <v>4.3657407407407402E-2</v>
      </c>
      <c r="J30" s="121">
        <f t="shared" si="6"/>
        <v>84.093319194061507</v>
      </c>
      <c r="K30" s="120">
        <v>1.037037037037037E-2</v>
      </c>
      <c r="L30" s="121">
        <f t="shared" si="7"/>
        <v>86.272321428571416</v>
      </c>
      <c r="M30" s="122">
        <f t="shared" si="4"/>
        <v>249.58584443300069</v>
      </c>
    </row>
    <row r="31" spans="1:13" ht="15.75">
      <c r="B31" s="140">
        <v>4</v>
      </c>
      <c r="C31" s="141" t="s">
        <v>55</v>
      </c>
      <c r="D31" s="118" t="s">
        <v>18</v>
      </c>
      <c r="E31" s="118">
        <v>1987</v>
      </c>
      <c r="F31" s="118" t="s">
        <v>64</v>
      </c>
      <c r="G31" s="142">
        <v>2.6006944444444447E-2</v>
      </c>
      <c r="H31" s="143">
        <f t="shared" si="5"/>
        <v>79.572763684913213</v>
      </c>
      <c r="I31" s="120">
        <v>4.5069444444444447E-2</v>
      </c>
      <c r="J31" s="121">
        <f t="shared" si="6"/>
        <v>81.458654340010256</v>
      </c>
      <c r="K31" s="120">
        <v>1.0868055555555556E-2</v>
      </c>
      <c r="L31" s="121">
        <f t="shared" si="7"/>
        <v>82.321618743343976</v>
      </c>
      <c r="M31" s="122">
        <f t="shared" si="4"/>
        <v>243.35303676826746</v>
      </c>
    </row>
    <row r="32" spans="1:13" ht="15.75">
      <c r="B32" s="140">
        <v>5</v>
      </c>
      <c r="C32" s="141" t="s">
        <v>53</v>
      </c>
      <c r="D32" s="118" t="s">
        <v>242</v>
      </c>
      <c r="E32" s="118">
        <v>1998</v>
      </c>
      <c r="F32" s="118" t="s">
        <v>65</v>
      </c>
      <c r="G32" s="142">
        <v>2.5740740740740745E-2</v>
      </c>
      <c r="H32" s="143">
        <f t="shared" si="5"/>
        <v>80.395683453237396</v>
      </c>
      <c r="I32" s="120">
        <v>4.6840277777777779E-2</v>
      </c>
      <c r="J32" s="121">
        <f t="shared" si="6"/>
        <v>78.379046207066963</v>
      </c>
      <c r="K32" s="120">
        <v>1.1481481481481483E-2</v>
      </c>
      <c r="L32" s="121">
        <f t="shared" si="7"/>
        <v>77.923387096774178</v>
      </c>
      <c r="M32" s="122">
        <f t="shared" si="4"/>
        <v>236.69811675707854</v>
      </c>
    </row>
    <row r="33" spans="2:13" ht="15.75">
      <c r="B33" s="140">
        <v>6</v>
      </c>
      <c r="C33" s="141" t="s">
        <v>54</v>
      </c>
      <c r="D33" s="118" t="s">
        <v>13</v>
      </c>
      <c r="E33" s="118">
        <v>1998</v>
      </c>
      <c r="F33" s="118" t="s">
        <v>33</v>
      </c>
      <c r="G33" s="142">
        <v>2.5775462962962962E-2</v>
      </c>
      <c r="H33" s="143">
        <f t="shared" si="5"/>
        <v>80.2873821284239</v>
      </c>
      <c r="I33" s="120">
        <v>4.7881944444444442E-2</v>
      </c>
      <c r="J33" s="121">
        <f t="shared" si="6"/>
        <v>76.67391829828378</v>
      </c>
      <c r="K33" s="120">
        <v>1.1469907407407408E-2</v>
      </c>
      <c r="L33" s="121">
        <f t="shared" si="7"/>
        <v>78.002018163471234</v>
      </c>
      <c r="M33" s="122">
        <f t="shared" si="4"/>
        <v>234.96331859017891</v>
      </c>
    </row>
    <row r="34" spans="2:13" ht="15.75">
      <c r="B34" s="140">
        <v>7</v>
      </c>
      <c r="C34" s="141" t="s">
        <v>57</v>
      </c>
      <c r="D34" s="118" t="s">
        <v>18</v>
      </c>
      <c r="E34" s="118">
        <v>1987</v>
      </c>
      <c r="F34" s="118" t="s">
        <v>64</v>
      </c>
      <c r="G34" s="142">
        <v>3.1180555555555555E-2</v>
      </c>
      <c r="H34" s="143">
        <f t="shared" si="5"/>
        <v>66.369710467706028</v>
      </c>
      <c r="I34" s="120">
        <v>5.8773148148148151E-2</v>
      </c>
      <c r="J34" s="121">
        <f t="shared" si="6"/>
        <v>62.465537613233543</v>
      </c>
      <c r="K34" s="120">
        <v>1.3842592592592594E-2</v>
      </c>
      <c r="L34" s="121">
        <f t="shared" si="7"/>
        <v>64.632107023411351</v>
      </c>
      <c r="M34" s="122">
        <f t="shared" si="4"/>
        <v>193.46735510435093</v>
      </c>
    </row>
    <row r="35" spans="2:13" ht="15.75">
      <c r="B35" s="140">
        <v>8</v>
      </c>
      <c r="C35" s="141" t="s">
        <v>58</v>
      </c>
      <c r="D35" s="118" t="s">
        <v>241</v>
      </c>
      <c r="E35" s="118">
        <v>1998</v>
      </c>
      <c r="F35" s="118" t="s">
        <v>34</v>
      </c>
      <c r="G35" s="142">
        <v>3.9421296296296295E-2</v>
      </c>
      <c r="H35" s="143">
        <f t="shared" si="5"/>
        <v>52.495596007046395</v>
      </c>
      <c r="I35" s="120">
        <v>5.8472222222222224E-2</v>
      </c>
      <c r="J35" s="121">
        <f t="shared" si="6"/>
        <v>62.7870150435471</v>
      </c>
      <c r="K35" s="120">
        <v>1.2847222222222223E-2</v>
      </c>
      <c r="L35" s="121">
        <f t="shared" si="7"/>
        <v>69.639639639639626</v>
      </c>
      <c r="M35" s="122">
        <f t="shared" si="4"/>
        <v>184.92225069023311</v>
      </c>
    </row>
    <row r="36" spans="2:13" ht="15.75">
      <c r="B36" s="140">
        <v>9</v>
      </c>
      <c r="C36" s="141" t="s">
        <v>60</v>
      </c>
      <c r="D36" s="118" t="s">
        <v>13</v>
      </c>
      <c r="E36" s="118">
        <v>1980</v>
      </c>
      <c r="F36" s="118" t="s">
        <v>34</v>
      </c>
      <c r="G36" s="142">
        <v>4.7986111111111111E-2</v>
      </c>
      <c r="H36" s="143">
        <f t="shared" si="5"/>
        <v>43.125904486251812</v>
      </c>
      <c r="I36" s="120">
        <v>7.6168981481481476E-2</v>
      </c>
      <c r="J36" s="121">
        <f t="shared" si="6"/>
        <v>48.199361799118677</v>
      </c>
      <c r="K36" s="120">
        <v>1.5555555555555553E-2</v>
      </c>
      <c r="L36" s="121">
        <f t="shared" si="7"/>
        <v>57.514880952380956</v>
      </c>
      <c r="M36" s="122">
        <f t="shared" si="4"/>
        <v>148.84014723775144</v>
      </c>
    </row>
    <row r="37" spans="2:13" ht="15.75">
      <c r="B37" s="140">
        <v>10</v>
      </c>
      <c r="C37" s="141" t="s">
        <v>62</v>
      </c>
      <c r="D37" s="118" t="s">
        <v>15</v>
      </c>
      <c r="E37" s="118">
        <v>1999</v>
      </c>
      <c r="F37" s="118" t="s">
        <v>34</v>
      </c>
      <c r="G37" s="142">
        <v>5.2743055555555557E-2</v>
      </c>
      <c r="H37" s="143">
        <f t="shared" si="5"/>
        <v>39.236339697169193</v>
      </c>
      <c r="I37" s="120">
        <v>7.8333333333333324E-2</v>
      </c>
      <c r="J37" s="121">
        <f t="shared" si="6"/>
        <v>46.867612293144212</v>
      </c>
      <c r="K37" s="120">
        <v>1.5682870370370371E-2</v>
      </c>
      <c r="L37" s="121">
        <f t="shared" si="7"/>
        <v>57.047970479704787</v>
      </c>
      <c r="M37" s="122">
        <f t="shared" si="4"/>
        <v>143.15192247001818</v>
      </c>
    </row>
    <row r="38" spans="2:13" ht="15.75">
      <c r="B38" s="140">
        <v>11</v>
      </c>
      <c r="C38" s="141" t="s">
        <v>61</v>
      </c>
      <c r="D38" s="118" t="s">
        <v>15</v>
      </c>
      <c r="E38" s="118">
        <v>1995</v>
      </c>
      <c r="F38" s="118" t="s">
        <v>14</v>
      </c>
      <c r="G38" s="142">
        <v>4.987268518518518E-2</v>
      </c>
      <c r="H38" s="143">
        <f t="shared" si="5"/>
        <v>41.494546298445123</v>
      </c>
      <c r="I38" s="120">
        <v>6.7500000000000004E-2</v>
      </c>
      <c r="J38" s="121">
        <f t="shared" si="6"/>
        <v>54.389574759945127</v>
      </c>
      <c r="K38" s="120">
        <v>2.2453703703703708E-2</v>
      </c>
      <c r="L38" s="121">
        <f t="shared" si="7"/>
        <v>39.845360824742251</v>
      </c>
      <c r="M38" s="122">
        <f t="shared" si="4"/>
        <v>135.72948188313251</v>
      </c>
    </row>
    <row r="39" spans="2:13" ht="15.75">
      <c r="B39" s="140">
        <v>12</v>
      </c>
      <c r="C39" s="141" t="s">
        <v>59</v>
      </c>
      <c r="D39" s="118" t="s">
        <v>22</v>
      </c>
      <c r="E39" s="118">
        <v>1981</v>
      </c>
      <c r="F39" s="118" t="s">
        <v>65</v>
      </c>
      <c r="G39" s="142">
        <v>4.7233796296296295E-2</v>
      </c>
      <c r="H39" s="143">
        <f t="shared" si="5"/>
        <v>43.812790982602309</v>
      </c>
      <c r="I39" s="120">
        <v>8.037037037037037E-2</v>
      </c>
      <c r="J39" s="121">
        <f t="shared" si="6"/>
        <v>45.679723502304149</v>
      </c>
      <c r="K39" s="120">
        <v>1.9722222222222221E-2</v>
      </c>
      <c r="L39" s="121">
        <f t="shared" si="7"/>
        <v>45.363849765258216</v>
      </c>
      <c r="M39" s="122">
        <f t="shared" si="4"/>
        <v>134.85636425016466</v>
      </c>
    </row>
    <row r="40" spans="2:13" ht="16.5" thickBot="1">
      <c r="B40" s="144">
        <v>13</v>
      </c>
      <c r="C40" s="145" t="s">
        <v>63</v>
      </c>
      <c r="D40" s="125" t="s">
        <v>15</v>
      </c>
      <c r="E40" s="125">
        <v>1997</v>
      </c>
      <c r="F40" s="125" t="s">
        <v>19</v>
      </c>
      <c r="G40" s="146">
        <v>5.5208333333333331E-2</v>
      </c>
      <c r="H40" s="147">
        <f t="shared" si="5"/>
        <v>37.484276729559753</v>
      </c>
      <c r="I40" s="128">
        <v>8.0555555555555561E-2</v>
      </c>
      <c r="J40" s="127">
        <f t="shared" si="6"/>
        <v>45.574712643678154</v>
      </c>
      <c r="K40" s="128">
        <v>1.9224537037037037E-2</v>
      </c>
      <c r="L40" s="127">
        <f t="shared" si="7"/>
        <v>46.538229981938592</v>
      </c>
      <c r="M40" s="129">
        <f t="shared" si="4"/>
        <v>129.59721935517649</v>
      </c>
    </row>
    <row r="41" spans="2:13" ht="14.25" customHeight="1">
      <c r="B41" s="130"/>
      <c r="C41" s="131"/>
      <c r="D41" s="132"/>
      <c r="E41" s="133"/>
      <c r="F41" s="133"/>
      <c r="G41" s="133"/>
      <c r="H41" s="134"/>
      <c r="I41" s="133"/>
      <c r="J41" s="134"/>
      <c r="K41" s="135"/>
      <c r="L41" s="133"/>
      <c r="M41" s="133"/>
    </row>
    <row r="42" spans="2:13" ht="21.75" customHeight="1">
      <c r="B42" s="307" t="s">
        <v>88</v>
      </c>
      <c r="C42" s="307"/>
      <c r="D42" s="132"/>
      <c r="E42" s="133"/>
      <c r="F42" s="133"/>
      <c r="G42" s="133"/>
      <c r="H42" s="134"/>
      <c r="I42" s="133"/>
      <c r="J42" s="134"/>
      <c r="K42" s="135"/>
      <c r="L42" s="133"/>
      <c r="M42" s="133"/>
    </row>
    <row r="43" spans="2:13" ht="16.5" thickBot="1">
      <c r="B43" s="130"/>
      <c r="C43" s="131"/>
      <c r="D43" s="132"/>
      <c r="E43" s="133"/>
      <c r="F43" s="133"/>
      <c r="G43" s="133"/>
      <c r="H43" s="134"/>
      <c r="I43" s="133"/>
      <c r="J43" s="134"/>
      <c r="K43" s="135"/>
      <c r="L43" s="133"/>
      <c r="M43" s="133"/>
    </row>
    <row r="44" spans="2:13" ht="15.75">
      <c r="B44" s="112" t="s">
        <v>0</v>
      </c>
      <c r="C44" s="113" t="s">
        <v>1</v>
      </c>
      <c r="D44" s="113" t="s">
        <v>2</v>
      </c>
      <c r="E44" s="113" t="s">
        <v>3</v>
      </c>
      <c r="F44" s="113" t="s">
        <v>4</v>
      </c>
      <c r="G44" s="113" t="s">
        <v>67</v>
      </c>
      <c r="H44" s="113" t="s">
        <v>6</v>
      </c>
      <c r="I44" s="114" t="s">
        <v>68</v>
      </c>
      <c r="J44" s="114" t="s">
        <v>6</v>
      </c>
      <c r="K44" s="114" t="s">
        <v>12</v>
      </c>
      <c r="L44" s="114" t="s">
        <v>6</v>
      </c>
      <c r="M44" s="115" t="s">
        <v>11</v>
      </c>
    </row>
    <row r="45" spans="2:13" ht="15.75">
      <c r="B45" s="140">
        <v>1</v>
      </c>
      <c r="C45" s="141" t="s">
        <v>91</v>
      </c>
      <c r="D45" s="118" t="s">
        <v>241</v>
      </c>
      <c r="E45" s="118">
        <v>2002</v>
      </c>
      <c r="F45" s="118" t="s">
        <v>33</v>
      </c>
      <c r="G45" s="142">
        <v>2.361111111111111E-2</v>
      </c>
      <c r="H45" s="121">
        <f t="shared" ref="H45:H55" si="8">SUM(G$8/G45*100)</f>
        <v>80.931372549019599</v>
      </c>
      <c r="I45" s="120">
        <v>4.553240740740741E-2</v>
      </c>
      <c r="J45" s="121">
        <f t="shared" ref="J45:J56" si="9">SUM(I$9/I45*100)</f>
        <v>82.867310625317742</v>
      </c>
      <c r="K45" s="120">
        <v>1.2546296296296297E-2</v>
      </c>
      <c r="L45" s="121">
        <f t="shared" ref="L45:L55" si="10">SUM(K$8/K45*100)</f>
        <v>80.904059040590397</v>
      </c>
      <c r="M45" s="122">
        <f t="shared" ref="M45:M56" si="11">SUM(H45,J45,L45)</f>
        <v>244.70274221492772</v>
      </c>
    </row>
    <row r="46" spans="2:13" ht="15.75">
      <c r="B46" s="140">
        <v>2</v>
      </c>
      <c r="C46" s="141" t="s">
        <v>90</v>
      </c>
      <c r="D46" s="118" t="s">
        <v>242</v>
      </c>
      <c r="E46" s="118">
        <v>2001</v>
      </c>
      <c r="F46" s="118" t="s">
        <v>34</v>
      </c>
      <c r="G46" s="142">
        <v>2.3368055555555555E-2</v>
      </c>
      <c r="H46" s="121">
        <f t="shared" si="8"/>
        <v>81.773155027241202</v>
      </c>
      <c r="I46" s="120">
        <v>4.4120370370370372E-2</v>
      </c>
      <c r="J46" s="121">
        <f t="shared" si="9"/>
        <v>85.519412381951724</v>
      </c>
      <c r="K46" s="120">
        <v>1.3981481481481482E-2</v>
      </c>
      <c r="L46" s="121">
        <f t="shared" si="10"/>
        <v>72.599337748344368</v>
      </c>
      <c r="M46" s="122">
        <f t="shared" si="11"/>
        <v>239.89190515753731</v>
      </c>
    </row>
    <row r="47" spans="2:13" ht="15.75">
      <c r="B47" s="140">
        <v>3</v>
      </c>
      <c r="C47" s="141" t="s">
        <v>92</v>
      </c>
      <c r="D47" s="118" t="s">
        <v>16</v>
      </c>
      <c r="E47" s="118">
        <v>2001</v>
      </c>
      <c r="F47" s="118" t="s">
        <v>34</v>
      </c>
      <c r="G47" s="142">
        <v>2.5046296296296299E-2</v>
      </c>
      <c r="H47" s="121">
        <f t="shared" si="8"/>
        <v>76.293900184842869</v>
      </c>
      <c r="I47" s="120">
        <v>4.5914351851851852E-2</v>
      </c>
      <c r="J47" s="121">
        <f t="shared" si="9"/>
        <v>82.177968237963199</v>
      </c>
      <c r="K47" s="120">
        <v>1.3113425925925926E-2</v>
      </c>
      <c r="L47" s="121">
        <f t="shared" si="10"/>
        <v>77.405119152691967</v>
      </c>
      <c r="M47" s="122">
        <f t="shared" si="11"/>
        <v>235.87698757549805</v>
      </c>
    </row>
    <row r="48" spans="2:13" ht="15.75">
      <c r="B48" s="140">
        <v>4</v>
      </c>
      <c r="C48" s="141" t="s">
        <v>93</v>
      </c>
      <c r="D48" s="118" t="s">
        <v>16</v>
      </c>
      <c r="E48" s="118">
        <v>2001</v>
      </c>
      <c r="F48" s="118" t="s">
        <v>34</v>
      </c>
      <c r="G48" s="142">
        <v>2.7615740740740743E-2</v>
      </c>
      <c r="H48" s="121">
        <f t="shared" si="8"/>
        <v>69.195305951383062</v>
      </c>
      <c r="I48" s="120">
        <v>5.1134259259259261E-2</v>
      </c>
      <c r="J48" s="121">
        <f t="shared" si="9"/>
        <v>73.789044816659128</v>
      </c>
      <c r="K48" s="120">
        <v>1.2465277777777777E-2</v>
      </c>
      <c r="L48" s="121">
        <f t="shared" si="10"/>
        <v>81.429897864438274</v>
      </c>
      <c r="M48" s="122">
        <f t="shared" si="11"/>
        <v>224.41424863248045</v>
      </c>
    </row>
    <row r="49" spans="2:13" ht="15.75">
      <c r="B49" s="140">
        <v>5</v>
      </c>
      <c r="C49" s="141" t="s">
        <v>94</v>
      </c>
      <c r="D49" s="118" t="s">
        <v>13</v>
      </c>
      <c r="E49" s="118">
        <v>2003</v>
      </c>
      <c r="F49" s="118" t="s">
        <v>34</v>
      </c>
      <c r="G49" s="142">
        <v>2.826388888888889E-2</v>
      </c>
      <c r="H49" s="121">
        <f t="shared" si="8"/>
        <v>67.608517608517587</v>
      </c>
      <c r="I49" s="120">
        <v>5.6261574074074068E-2</v>
      </c>
      <c r="J49" s="121">
        <f t="shared" si="9"/>
        <v>67.064390043201001</v>
      </c>
      <c r="K49" s="120">
        <v>1.6736111111111111E-2</v>
      </c>
      <c r="L49" s="121">
        <f t="shared" si="10"/>
        <v>60.650069156293227</v>
      </c>
      <c r="M49" s="122">
        <f t="shared" si="11"/>
        <v>195.32297680801182</v>
      </c>
    </row>
    <row r="50" spans="2:13" ht="15.75">
      <c r="B50" s="140">
        <v>6</v>
      </c>
      <c r="C50" s="141" t="s">
        <v>89</v>
      </c>
      <c r="D50" s="118" t="s">
        <v>242</v>
      </c>
      <c r="E50" s="118">
        <v>2002</v>
      </c>
      <c r="F50" s="118" t="s">
        <v>65</v>
      </c>
      <c r="G50" s="142">
        <v>2.2187499999999999E-2</v>
      </c>
      <c r="H50" s="121">
        <f t="shared" si="8"/>
        <v>86.124152321335416</v>
      </c>
      <c r="I50" s="119" t="s">
        <v>50</v>
      </c>
      <c r="J50" s="121">
        <v>0</v>
      </c>
      <c r="K50" s="120">
        <v>1.1018518518518518E-2</v>
      </c>
      <c r="L50" s="121">
        <f t="shared" si="10"/>
        <v>92.121848739495817</v>
      </c>
      <c r="M50" s="122">
        <f t="shared" si="11"/>
        <v>178.24600106083125</v>
      </c>
    </row>
    <row r="51" spans="2:13" ht="15.75">
      <c r="B51" s="140">
        <v>7</v>
      </c>
      <c r="C51" s="141" t="s">
        <v>97</v>
      </c>
      <c r="D51" s="118" t="s">
        <v>16</v>
      </c>
      <c r="E51" s="118">
        <v>2002</v>
      </c>
      <c r="F51" s="118" t="s">
        <v>5</v>
      </c>
      <c r="G51" s="142">
        <v>4.0173611111111111E-2</v>
      </c>
      <c r="H51" s="121">
        <f t="shared" si="8"/>
        <v>47.565543071161045</v>
      </c>
      <c r="I51" s="120">
        <v>7.3460648148148136E-2</v>
      </c>
      <c r="J51" s="121">
        <f t="shared" si="9"/>
        <v>51.362848589885004</v>
      </c>
      <c r="K51" s="120">
        <v>1.34375E-2</v>
      </c>
      <c r="L51" s="121">
        <f t="shared" si="10"/>
        <v>75.53832902670112</v>
      </c>
      <c r="M51" s="122">
        <f t="shared" si="11"/>
        <v>174.46672068774717</v>
      </c>
    </row>
    <row r="52" spans="2:13" ht="15.75">
      <c r="B52" s="140">
        <v>8</v>
      </c>
      <c r="C52" s="141" t="s">
        <v>99</v>
      </c>
      <c r="D52" s="118" t="s">
        <v>13</v>
      </c>
      <c r="E52" s="118">
        <v>2002</v>
      </c>
      <c r="F52" s="118" t="s">
        <v>33</v>
      </c>
      <c r="G52" s="119" t="s">
        <v>50</v>
      </c>
      <c r="H52" s="121">
        <v>0</v>
      </c>
      <c r="I52" s="120">
        <v>5.3240740740740734E-2</v>
      </c>
      <c r="J52" s="121">
        <f t="shared" si="9"/>
        <v>70.869565217391312</v>
      </c>
      <c r="K52" s="120">
        <v>1.2974537037037036E-2</v>
      </c>
      <c r="L52" s="121">
        <f t="shared" si="10"/>
        <v>78.233719892952735</v>
      </c>
      <c r="M52" s="122">
        <f t="shared" si="11"/>
        <v>149.10328511034405</v>
      </c>
    </row>
    <row r="53" spans="2:13" ht="15.75">
      <c r="B53" s="140">
        <v>9</v>
      </c>
      <c r="C53" s="141" t="s">
        <v>96</v>
      </c>
      <c r="D53" s="118" t="s">
        <v>13</v>
      </c>
      <c r="E53" s="118">
        <v>2003</v>
      </c>
      <c r="F53" s="118" t="s">
        <v>19</v>
      </c>
      <c r="G53" s="142">
        <v>3.9849537037037037E-2</v>
      </c>
      <c r="H53" s="121">
        <f>SUM(G$8/G53*100)</f>
        <v>47.952367121696184</v>
      </c>
      <c r="I53" s="120">
        <v>7.2939814814814818E-2</v>
      </c>
      <c r="J53" s="121">
        <f>SUM(I$9/I53*100)</f>
        <v>51.729609647730882</v>
      </c>
      <c r="K53" s="120">
        <v>2.4004629629629629E-2</v>
      </c>
      <c r="L53" s="121">
        <f>SUM(K$8/K53*100)</f>
        <v>42.285438765670207</v>
      </c>
      <c r="M53" s="122">
        <f>SUM(H53,J53,L53)</f>
        <v>141.96741553509727</v>
      </c>
    </row>
    <row r="54" spans="2:13" ht="15.75">
      <c r="B54" s="140">
        <v>10</v>
      </c>
      <c r="C54" s="141" t="s">
        <v>95</v>
      </c>
      <c r="D54" s="118" t="s">
        <v>16</v>
      </c>
      <c r="E54" s="118">
        <v>2002</v>
      </c>
      <c r="F54" s="118" t="s">
        <v>33</v>
      </c>
      <c r="G54" s="142">
        <v>2.8726851851851851E-2</v>
      </c>
      <c r="H54" s="121">
        <f t="shared" si="8"/>
        <v>66.518936341659952</v>
      </c>
      <c r="I54" s="120">
        <v>5.0694444444444452E-2</v>
      </c>
      <c r="J54" s="121">
        <f t="shared" si="9"/>
        <v>74.42922374429223</v>
      </c>
      <c r="K54" s="119" t="s">
        <v>50</v>
      </c>
      <c r="L54" s="121">
        <v>0</v>
      </c>
      <c r="M54" s="122">
        <f t="shared" si="11"/>
        <v>140.94816008595217</v>
      </c>
    </row>
    <row r="55" spans="2:13" ht="15.75">
      <c r="B55" s="140">
        <v>11</v>
      </c>
      <c r="C55" s="141" t="s">
        <v>98</v>
      </c>
      <c r="D55" s="118" t="s">
        <v>18</v>
      </c>
      <c r="E55" s="118">
        <v>2002</v>
      </c>
      <c r="F55" s="118" t="s">
        <v>20</v>
      </c>
      <c r="G55" s="142">
        <v>4.7569444444444442E-2</v>
      </c>
      <c r="H55" s="121">
        <f t="shared" si="8"/>
        <v>40.17031630170316</v>
      </c>
      <c r="I55" s="119" t="s">
        <v>50</v>
      </c>
      <c r="J55" s="121">
        <v>0</v>
      </c>
      <c r="K55" s="120">
        <v>2.0277777777777777E-2</v>
      </c>
      <c r="L55" s="121">
        <f t="shared" si="10"/>
        <v>50.057077625570777</v>
      </c>
      <c r="M55" s="122">
        <f t="shared" si="11"/>
        <v>90.227393927273937</v>
      </c>
    </row>
    <row r="56" spans="2:13" ht="16.5" thickBot="1">
      <c r="B56" s="144">
        <v>12</v>
      </c>
      <c r="C56" s="145" t="s">
        <v>100</v>
      </c>
      <c r="D56" s="125" t="s">
        <v>13</v>
      </c>
      <c r="E56" s="125">
        <v>2002</v>
      </c>
      <c r="F56" s="125" t="s">
        <v>5</v>
      </c>
      <c r="G56" s="126" t="s">
        <v>50</v>
      </c>
      <c r="H56" s="127">
        <v>0</v>
      </c>
      <c r="I56" s="128">
        <v>8.5833333333333331E-2</v>
      </c>
      <c r="J56" s="127">
        <f t="shared" si="9"/>
        <v>43.959007551240568</v>
      </c>
      <c r="K56" s="126" t="s">
        <v>50</v>
      </c>
      <c r="L56" s="127">
        <v>0</v>
      </c>
      <c r="M56" s="129">
        <f t="shared" si="11"/>
        <v>43.959007551240568</v>
      </c>
    </row>
    <row r="57" spans="2:13" ht="15.75">
      <c r="B57" s="148"/>
      <c r="C57" s="132"/>
      <c r="D57" s="132"/>
      <c r="E57" s="148"/>
      <c r="F57" s="148"/>
      <c r="G57" s="149"/>
      <c r="H57" s="150"/>
      <c r="I57" s="135"/>
      <c r="J57" s="151"/>
      <c r="K57" s="135"/>
      <c r="L57" s="151"/>
      <c r="M57" s="151"/>
    </row>
    <row r="58" spans="2:13" ht="22.5">
      <c r="B58" s="306" t="s">
        <v>101</v>
      </c>
      <c r="C58" s="306"/>
      <c r="D58" s="132"/>
      <c r="E58" s="148"/>
      <c r="F58" s="148"/>
      <c r="G58" s="149"/>
      <c r="H58" s="150"/>
      <c r="I58" s="135"/>
      <c r="J58" s="151"/>
      <c r="K58" s="135"/>
      <c r="L58" s="151"/>
      <c r="M58" s="151"/>
    </row>
    <row r="59" spans="2:13" ht="16.5" thickBot="1">
      <c r="B59" s="130"/>
      <c r="C59" s="131"/>
      <c r="D59" s="132"/>
      <c r="E59" s="133"/>
      <c r="F59" s="133"/>
      <c r="G59" s="133"/>
      <c r="H59" s="134"/>
      <c r="I59" s="133"/>
      <c r="J59" s="134"/>
      <c r="K59" s="135"/>
      <c r="L59" s="133"/>
      <c r="M59" s="133"/>
    </row>
    <row r="60" spans="2:13" ht="15.75">
      <c r="B60" s="112" t="s">
        <v>0</v>
      </c>
      <c r="C60" s="113" t="s">
        <v>1</v>
      </c>
      <c r="D60" s="113" t="s">
        <v>2</v>
      </c>
      <c r="E60" s="113" t="s">
        <v>3</v>
      </c>
      <c r="F60" s="113" t="s">
        <v>4</v>
      </c>
      <c r="G60" s="113" t="s">
        <v>67</v>
      </c>
      <c r="H60" s="113" t="s">
        <v>6</v>
      </c>
      <c r="I60" s="114" t="s">
        <v>68</v>
      </c>
      <c r="J60" s="114" t="s">
        <v>6</v>
      </c>
      <c r="K60" s="114" t="s">
        <v>12</v>
      </c>
      <c r="L60" s="114" t="s">
        <v>6</v>
      </c>
      <c r="M60" s="115" t="s">
        <v>11</v>
      </c>
    </row>
    <row r="61" spans="2:13" ht="15.75">
      <c r="B61" s="140">
        <v>1</v>
      </c>
      <c r="C61" s="141" t="s">
        <v>102</v>
      </c>
      <c r="D61" s="118" t="s">
        <v>13</v>
      </c>
      <c r="E61" s="118">
        <v>2002</v>
      </c>
      <c r="F61" s="118" t="s">
        <v>33</v>
      </c>
      <c r="G61" s="142">
        <v>2.7418981481481485E-2</v>
      </c>
      <c r="H61" s="143">
        <f>SUM(G$28/G61*100)</f>
        <v>75.474883917264663</v>
      </c>
      <c r="I61" s="120">
        <v>4.670138888888889E-2</v>
      </c>
      <c r="J61" s="121">
        <f>SUM(I$28/I61*100)</f>
        <v>78.612143742255256</v>
      </c>
      <c r="K61" s="120">
        <v>1.1226851851851854E-2</v>
      </c>
      <c r="L61" s="121">
        <f>SUM(K$28/K61*100)</f>
        <v>79.690721649484502</v>
      </c>
      <c r="M61" s="122">
        <f>SUM(H61,J61,L61)</f>
        <v>233.77774930900443</v>
      </c>
    </row>
    <row r="62" spans="2:13" ht="15.75">
      <c r="B62" s="140">
        <v>2</v>
      </c>
      <c r="C62" s="141" t="s">
        <v>103</v>
      </c>
      <c r="D62" s="118" t="s">
        <v>242</v>
      </c>
      <c r="E62" s="118">
        <v>2001</v>
      </c>
      <c r="F62" s="118" t="s">
        <v>34</v>
      </c>
      <c r="G62" s="142">
        <v>3.4282407407407407E-2</v>
      </c>
      <c r="H62" s="143">
        <f>SUM(G$28/G62*100)</f>
        <v>60.364618501012835</v>
      </c>
      <c r="I62" s="120">
        <v>5.4907407407407405E-2</v>
      </c>
      <c r="J62" s="121">
        <f>SUM(I$28/I62*100)</f>
        <v>66.863406408094434</v>
      </c>
      <c r="K62" s="120">
        <v>1.1782407407407406E-2</v>
      </c>
      <c r="L62" s="121">
        <f>SUM(K$28/K62*100)</f>
        <v>75.933202357563857</v>
      </c>
      <c r="M62" s="122">
        <f>SUM(H62,J62,L62)</f>
        <v>203.16122726667112</v>
      </c>
    </row>
    <row r="63" spans="2:13" ht="15.75">
      <c r="B63" s="140">
        <v>3</v>
      </c>
      <c r="C63" s="141" t="s">
        <v>104</v>
      </c>
      <c r="D63" s="118" t="s">
        <v>13</v>
      </c>
      <c r="E63" s="118">
        <v>2003</v>
      </c>
      <c r="F63" s="118" t="s">
        <v>19</v>
      </c>
      <c r="G63" s="142">
        <v>4.2407407407407401E-2</v>
      </c>
      <c r="H63" s="143">
        <f>SUM(G$28/G63*100)</f>
        <v>48.799126637554593</v>
      </c>
      <c r="I63" s="120">
        <v>7.7870370370370368E-2</v>
      </c>
      <c r="J63" s="121">
        <f>SUM(I$28/I63*100)</f>
        <v>47.146254458977403</v>
      </c>
      <c r="K63" s="120">
        <v>1.9224537037037037E-2</v>
      </c>
      <c r="L63" s="121">
        <f>SUM(K$28/K63*100)</f>
        <v>46.538229981938592</v>
      </c>
      <c r="M63" s="122">
        <f>SUM(H63,J63,L63)</f>
        <v>142.4836110784706</v>
      </c>
    </row>
    <row r="64" spans="2:13" ht="15.75">
      <c r="B64" s="140">
        <v>4</v>
      </c>
      <c r="C64" s="141" t="s">
        <v>105</v>
      </c>
      <c r="D64" s="118" t="s">
        <v>13</v>
      </c>
      <c r="E64" s="118">
        <v>2003</v>
      </c>
      <c r="F64" s="118" t="s">
        <v>19</v>
      </c>
      <c r="G64" s="142">
        <v>4.5775462962962969E-2</v>
      </c>
      <c r="H64" s="143">
        <f>SUM(G$28/G64*100)</f>
        <v>45.208596713021485</v>
      </c>
      <c r="I64" s="120">
        <v>8.5416666666666655E-2</v>
      </c>
      <c r="J64" s="121">
        <f>SUM(I$28/I64*100)</f>
        <v>42.981029810298104</v>
      </c>
      <c r="K64" s="120">
        <v>1.6481481481481482E-2</v>
      </c>
      <c r="L64" s="121">
        <f>SUM(K$28/K64*100)</f>
        <v>54.28370786516853</v>
      </c>
      <c r="M64" s="122">
        <f>SUM(H64,J64,L64)</f>
        <v>142.47333438848813</v>
      </c>
    </row>
    <row r="65" spans="2:13" ht="16.5" thickBot="1">
      <c r="B65" s="144">
        <v>5</v>
      </c>
      <c r="C65" s="145" t="s">
        <v>106</v>
      </c>
      <c r="D65" s="125" t="s">
        <v>13</v>
      </c>
      <c r="E65" s="125">
        <v>2002</v>
      </c>
      <c r="F65" s="125" t="s">
        <v>33</v>
      </c>
      <c r="G65" s="126" t="s">
        <v>50</v>
      </c>
      <c r="H65" s="147">
        <v>0</v>
      </c>
      <c r="I65" s="128">
        <v>7.9224537037037038E-2</v>
      </c>
      <c r="J65" s="127">
        <f>SUM(I$28/I65*100)</f>
        <v>46.340394448502551</v>
      </c>
      <c r="K65" s="128">
        <v>1.383101851851852E-2</v>
      </c>
      <c r="L65" s="127">
        <f>SUM(K$28/K65*100)</f>
        <v>64.686192468619225</v>
      </c>
      <c r="M65" s="129">
        <f>SUM(H65,J65,L65)</f>
        <v>111.02658691712178</v>
      </c>
    </row>
    <row r="66" spans="2:13" ht="15.75">
      <c r="B66" s="138"/>
      <c r="C66" s="139"/>
      <c r="D66" s="139"/>
      <c r="E66" s="137"/>
      <c r="F66" s="137"/>
      <c r="G66" s="137"/>
      <c r="H66" s="137"/>
      <c r="I66" s="137"/>
      <c r="J66" s="137"/>
      <c r="K66" s="137"/>
      <c r="L66" s="137"/>
      <c r="M66" s="137"/>
    </row>
    <row r="67" spans="2:13" ht="22.5">
      <c r="B67" s="303" t="s">
        <v>10</v>
      </c>
      <c r="C67" s="303"/>
      <c r="D67" s="139"/>
      <c r="E67" s="137"/>
      <c r="F67" s="137"/>
      <c r="G67" s="137"/>
      <c r="H67" s="137"/>
      <c r="I67" s="137"/>
      <c r="J67" s="137"/>
      <c r="K67" s="137"/>
      <c r="L67" s="137"/>
      <c r="M67" s="137"/>
    </row>
    <row r="68" spans="2:13" ht="16.5" thickBot="1">
      <c r="B68" s="138"/>
      <c r="C68" s="139"/>
      <c r="D68" s="139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2:13" ht="15.75">
      <c r="B69" s="112" t="s">
        <v>0</v>
      </c>
      <c r="C69" s="113" t="s">
        <v>1</v>
      </c>
      <c r="D69" s="113" t="s">
        <v>2</v>
      </c>
      <c r="E69" s="113" t="s">
        <v>3</v>
      </c>
      <c r="F69" s="113" t="s">
        <v>4</v>
      </c>
      <c r="G69" s="113" t="s">
        <v>67</v>
      </c>
      <c r="H69" s="113" t="s">
        <v>6</v>
      </c>
      <c r="I69" s="114" t="s">
        <v>68</v>
      </c>
      <c r="J69" s="114" t="s">
        <v>6</v>
      </c>
      <c r="K69" s="114" t="s">
        <v>12</v>
      </c>
      <c r="L69" s="114" t="s">
        <v>6</v>
      </c>
      <c r="M69" s="115" t="s">
        <v>11</v>
      </c>
    </row>
    <row r="70" spans="2:13" ht="15.75">
      <c r="B70" s="140">
        <v>1</v>
      </c>
      <c r="C70" s="141" t="s">
        <v>108</v>
      </c>
      <c r="D70" s="118" t="s">
        <v>242</v>
      </c>
      <c r="E70" s="118">
        <v>2004</v>
      </c>
      <c r="F70" s="118" t="s">
        <v>34</v>
      </c>
      <c r="G70" s="142">
        <v>2.3935185185185184E-2</v>
      </c>
      <c r="H70" s="121">
        <f t="shared" ref="H70:H80" si="12">SUM(G$8/G70*100)</f>
        <v>79.835589941972913</v>
      </c>
      <c r="I70" s="120">
        <v>4.7928240740740737E-2</v>
      </c>
      <c r="J70" s="121">
        <f t="shared" ref="J70:J78" si="13">SUM(I$9/I70*100)</f>
        <v>78.72494566529825</v>
      </c>
      <c r="K70" s="120">
        <v>1.2581018518518519E-2</v>
      </c>
      <c r="L70" s="121">
        <f t="shared" ref="L70:L79" si="14">SUM(K$8/K70*100)</f>
        <v>80.680772769089231</v>
      </c>
      <c r="M70" s="122">
        <f t="shared" ref="M70:M80" si="15">SUM(H70,J70,L70)</f>
        <v>239.24130837636039</v>
      </c>
    </row>
    <row r="71" spans="2:13" ht="15.75">
      <c r="B71" s="140">
        <v>2</v>
      </c>
      <c r="C71" s="141" t="s">
        <v>44</v>
      </c>
      <c r="D71" s="118" t="s">
        <v>242</v>
      </c>
      <c r="E71" s="118">
        <v>2003</v>
      </c>
      <c r="F71" s="118" t="s">
        <v>20</v>
      </c>
      <c r="G71" s="142">
        <v>2.4456018518518519E-2</v>
      </c>
      <c r="H71" s="121">
        <f t="shared" si="12"/>
        <v>78.135352579271171</v>
      </c>
      <c r="I71" s="120">
        <v>5.0856481481481482E-2</v>
      </c>
      <c r="J71" s="121">
        <f t="shared" si="13"/>
        <v>74.192080109239882</v>
      </c>
      <c r="K71" s="120">
        <v>1.1979166666666666E-2</v>
      </c>
      <c r="L71" s="121">
        <f t="shared" si="14"/>
        <v>84.734299516908223</v>
      </c>
      <c r="M71" s="122">
        <f t="shared" si="15"/>
        <v>237.06173220541928</v>
      </c>
    </row>
    <row r="72" spans="2:13" ht="15.75">
      <c r="B72" s="140">
        <v>3</v>
      </c>
      <c r="C72" s="141" t="s">
        <v>46</v>
      </c>
      <c r="D72" s="118" t="s">
        <v>242</v>
      </c>
      <c r="E72" s="118">
        <v>2003</v>
      </c>
      <c r="F72" s="118" t="s">
        <v>20</v>
      </c>
      <c r="G72" s="142">
        <v>2.4756944444444443E-2</v>
      </c>
      <c r="H72" s="121">
        <f t="shared" si="12"/>
        <v>77.185600748013087</v>
      </c>
      <c r="I72" s="120">
        <v>4.6956018518518522E-2</v>
      </c>
      <c r="J72" s="121">
        <f t="shared" si="13"/>
        <v>80.3549420754252</v>
      </c>
      <c r="K72" s="120">
        <v>1.3692129629629629E-2</v>
      </c>
      <c r="L72" s="121">
        <f t="shared" si="14"/>
        <v>74.133558748943372</v>
      </c>
      <c r="M72" s="122">
        <f t="shared" si="15"/>
        <v>231.67410157238163</v>
      </c>
    </row>
    <row r="73" spans="2:13" ht="15.75">
      <c r="B73" s="140">
        <v>4</v>
      </c>
      <c r="C73" s="141" t="s">
        <v>109</v>
      </c>
      <c r="D73" s="118" t="s">
        <v>13</v>
      </c>
      <c r="E73" s="118">
        <v>2004</v>
      </c>
      <c r="F73" s="118" t="s">
        <v>20</v>
      </c>
      <c r="G73" s="142">
        <v>2.9236111111111112E-2</v>
      </c>
      <c r="H73" s="121">
        <f t="shared" si="12"/>
        <v>65.360253365003956</v>
      </c>
      <c r="I73" s="120">
        <v>5.5717592592592596E-2</v>
      </c>
      <c r="J73" s="121">
        <f t="shared" si="13"/>
        <v>67.719152471956789</v>
      </c>
      <c r="K73" s="120">
        <v>1.3668981481481482E-2</v>
      </c>
      <c r="L73" s="121">
        <f t="shared" si="14"/>
        <v>74.259102455546156</v>
      </c>
      <c r="M73" s="122">
        <f t="shared" si="15"/>
        <v>207.3385082925069</v>
      </c>
    </row>
    <row r="74" spans="2:13" ht="15.75">
      <c r="B74" s="140">
        <v>5</v>
      </c>
      <c r="C74" s="141" t="s">
        <v>45</v>
      </c>
      <c r="D74" s="118" t="s">
        <v>16</v>
      </c>
      <c r="E74" s="118">
        <v>2003</v>
      </c>
      <c r="F74" s="118" t="s">
        <v>20</v>
      </c>
      <c r="G74" s="142">
        <v>2.8877314814814817E-2</v>
      </c>
      <c r="H74" s="121">
        <f t="shared" si="12"/>
        <v>66.172344689378747</v>
      </c>
      <c r="I74" s="120">
        <v>5.5057870370370375E-2</v>
      </c>
      <c r="J74" s="121">
        <f t="shared" si="13"/>
        <v>68.530586504099219</v>
      </c>
      <c r="K74" s="120">
        <v>1.5023148148148148E-2</v>
      </c>
      <c r="L74" s="121">
        <f t="shared" si="14"/>
        <v>67.565485362095529</v>
      </c>
      <c r="M74" s="122">
        <f t="shared" si="15"/>
        <v>202.26841655557351</v>
      </c>
    </row>
    <row r="75" spans="2:13" ht="15.75">
      <c r="B75" s="140">
        <v>6</v>
      </c>
      <c r="C75" s="141" t="s">
        <v>107</v>
      </c>
      <c r="D75" s="118" t="s">
        <v>13</v>
      </c>
      <c r="E75" s="118">
        <v>2004</v>
      </c>
      <c r="F75" s="118" t="s">
        <v>20</v>
      </c>
      <c r="G75" s="142">
        <v>2.2048611111111113E-2</v>
      </c>
      <c r="H75" s="121">
        <f t="shared" si="12"/>
        <v>86.666666666666643</v>
      </c>
      <c r="I75" s="120">
        <v>4.3252314814814813E-2</v>
      </c>
      <c r="J75" s="121">
        <f t="shared" si="13"/>
        <v>87.235750602087251</v>
      </c>
      <c r="K75" s="119" t="s">
        <v>50</v>
      </c>
      <c r="L75" s="121">
        <v>0</v>
      </c>
      <c r="M75" s="122">
        <f t="shared" si="15"/>
        <v>173.90241726875388</v>
      </c>
    </row>
    <row r="76" spans="2:13" ht="15.75">
      <c r="B76" s="140">
        <v>7</v>
      </c>
      <c r="C76" s="141" t="s">
        <v>112</v>
      </c>
      <c r="D76" s="118" t="s">
        <v>18</v>
      </c>
      <c r="E76" s="118">
        <v>2004</v>
      </c>
      <c r="F76" s="118" t="s">
        <v>5</v>
      </c>
      <c r="G76" s="142">
        <v>2.8726851851851851E-2</v>
      </c>
      <c r="H76" s="121">
        <f t="shared" si="12"/>
        <v>66.518936341659952</v>
      </c>
      <c r="I76" s="120">
        <v>5.0694444444444452E-2</v>
      </c>
      <c r="J76" s="121">
        <f t="shared" si="13"/>
        <v>74.42922374429223</v>
      </c>
      <c r="K76" s="119" t="s">
        <v>50</v>
      </c>
      <c r="L76" s="121">
        <v>0</v>
      </c>
      <c r="M76" s="122">
        <f t="shared" si="15"/>
        <v>140.94816008595217</v>
      </c>
    </row>
    <row r="77" spans="2:13" ht="15.75">
      <c r="B77" s="140">
        <v>8</v>
      </c>
      <c r="C77" s="141" t="s">
        <v>110</v>
      </c>
      <c r="D77" s="118" t="s">
        <v>13</v>
      </c>
      <c r="E77" s="118">
        <v>2004</v>
      </c>
      <c r="F77" s="118" t="s">
        <v>19</v>
      </c>
      <c r="G77" s="142">
        <v>3.0312499999999996E-2</v>
      </c>
      <c r="H77" s="121">
        <f t="shared" si="12"/>
        <v>63.039327987781604</v>
      </c>
      <c r="I77" s="120">
        <v>7.0104166666666676E-2</v>
      </c>
      <c r="J77" s="121">
        <f t="shared" si="13"/>
        <v>53.822024104342084</v>
      </c>
      <c r="K77" s="119" t="s">
        <v>50</v>
      </c>
      <c r="L77" s="121">
        <v>0</v>
      </c>
      <c r="M77" s="122">
        <f t="shared" si="15"/>
        <v>116.8613520921237</v>
      </c>
    </row>
    <row r="78" spans="2:13" ht="15.75">
      <c r="B78" s="140">
        <v>9</v>
      </c>
      <c r="C78" s="141" t="s">
        <v>111</v>
      </c>
      <c r="D78" s="118" t="s">
        <v>15</v>
      </c>
      <c r="E78" s="118">
        <v>2003</v>
      </c>
      <c r="F78" s="118" t="s">
        <v>19</v>
      </c>
      <c r="G78" s="142">
        <v>3.5023148148148144E-2</v>
      </c>
      <c r="H78" s="121">
        <f t="shared" si="12"/>
        <v>54.560475875743549</v>
      </c>
      <c r="I78" s="120">
        <v>6.1099537037037042E-2</v>
      </c>
      <c r="J78" s="121">
        <f t="shared" si="13"/>
        <v>61.754120098503506</v>
      </c>
      <c r="K78" s="119" t="s">
        <v>50</v>
      </c>
      <c r="L78" s="121">
        <v>0</v>
      </c>
      <c r="M78" s="122">
        <f t="shared" si="15"/>
        <v>116.31459597424706</v>
      </c>
    </row>
    <row r="79" spans="2:13" ht="15.75">
      <c r="B79" s="140">
        <v>10</v>
      </c>
      <c r="C79" s="141" t="s">
        <v>113</v>
      </c>
      <c r="D79" s="118" t="s">
        <v>18</v>
      </c>
      <c r="E79" s="118">
        <v>2004</v>
      </c>
      <c r="F79" s="118" t="s">
        <v>19</v>
      </c>
      <c r="G79" s="142">
        <v>3.9849537037037037E-2</v>
      </c>
      <c r="H79" s="121">
        <f t="shared" si="12"/>
        <v>47.952367121696184</v>
      </c>
      <c r="I79" s="119" t="s">
        <v>50</v>
      </c>
      <c r="J79" s="121">
        <v>0</v>
      </c>
      <c r="K79" s="120">
        <v>2.6215277777777778E-2</v>
      </c>
      <c r="L79" s="121">
        <f t="shared" si="14"/>
        <v>38.719646799116994</v>
      </c>
      <c r="M79" s="122">
        <f t="shared" si="15"/>
        <v>86.672013920813185</v>
      </c>
    </row>
    <row r="80" spans="2:13" ht="16.5" thickBot="1">
      <c r="B80" s="144">
        <v>11</v>
      </c>
      <c r="C80" s="145" t="s">
        <v>48</v>
      </c>
      <c r="D80" s="125" t="s">
        <v>13</v>
      </c>
      <c r="E80" s="125">
        <v>2004</v>
      </c>
      <c r="F80" s="125" t="s">
        <v>19</v>
      </c>
      <c r="G80" s="146">
        <v>4.0173611111111111E-2</v>
      </c>
      <c r="H80" s="127">
        <f t="shared" si="12"/>
        <v>47.565543071161045</v>
      </c>
      <c r="I80" s="126" t="s">
        <v>50</v>
      </c>
      <c r="J80" s="127">
        <v>0</v>
      </c>
      <c r="K80" s="126" t="s">
        <v>50</v>
      </c>
      <c r="L80" s="127">
        <v>0</v>
      </c>
      <c r="M80" s="129">
        <f t="shared" si="15"/>
        <v>47.565543071161045</v>
      </c>
    </row>
    <row r="81" spans="2:13" ht="15.75">
      <c r="B81" s="138"/>
      <c r="C81" s="139"/>
      <c r="D81" s="139"/>
      <c r="E81" s="137"/>
      <c r="F81" s="137"/>
      <c r="G81" s="137"/>
      <c r="H81" s="137"/>
      <c r="I81" s="137"/>
      <c r="J81" s="137"/>
      <c r="K81" s="137"/>
      <c r="L81" s="137"/>
      <c r="M81" s="137"/>
    </row>
    <row r="82" spans="2:13" ht="23.25">
      <c r="B82" s="303" t="s">
        <v>9</v>
      </c>
      <c r="C82" s="308"/>
      <c r="D82" s="139"/>
      <c r="E82" s="137"/>
      <c r="F82" s="137"/>
      <c r="G82" s="137"/>
      <c r="H82" s="137"/>
      <c r="I82" s="137"/>
      <c r="J82" s="137"/>
      <c r="K82" s="137"/>
      <c r="L82" s="137"/>
      <c r="M82" s="137"/>
    </row>
    <row r="83" spans="2:13" ht="16.5" thickBot="1">
      <c r="B83" s="138"/>
      <c r="C83" s="139"/>
      <c r="D83" s="139"/>
      <c r="E83" s="137"/>
      <c r="F83" s="137"/>
      <c r="G83" s="137"/>
      <c r="H83" s="137"/>
      <c r="I83" s="137"/>
      <c r="J83" s="137"/>
      <c r="K83" s="137"/>
      <c r="L83" s="137"/>
      <c r="M83" s="137"/>
    </row>
    <row r="84" spans="2:13" ht="15.75">
      <c r="B84" s="112" t="s">
        <v>0</v>
      </c>
      <c r="C84" s="113" t="s">
        <v>1</v>
      </c>
      <c r="D84" s="113" t="s">
        <v>2</v>
      </c>
      <c r="E84" s="113" t="s">
        <v>3</v>
      </c>
      <c r="F84" s="113" t="s">
        <v>4</v>
      </c>
      <c r="G84" s="113" t="s">
        <v>67</v>
      </c>
      <c r="H84" s="113" t="s">
        <v>6</v>
      </c>
      <c r="I84" s="114" t="s">
        <v>68</v>
      </c>
      <c r="J84" s="114" t="s">
        <v>6</v>
      </c>
      <c r="K84" s="114" t="s">
        <v>12</v>
      </c>
      <c r="L84" s="114" t="s">
        <v>6</v>
      </c>
      <c r="M84" s="115" t="s">
        <v>11</v>
      </c>
    </row>
    <row r="85" spans="2:13" ht="15.75">
      <c r="B85" s="140">
        <v>1</v>
      </c>
      <c r="C85" s="141" t="s">
        <v>115</v>
      </c>
      <c r="D85" s="118" t="s">
        <v>13</v>
      </c>
      <c r="E85" s="118">
        <v>2004</v>
      </c>
      <c r="F85" s="118" t="s">
        <v>20</v>
      </c>
      <c r="G85" s="142">
        <v>3.0150462962962962E-2</v>
      </c>
      <c r="H85" s="143">
        <f t="shared" ref="H85:H90" si="16">SUM(G$28/G85*100)</f>
        <v>68.637236084452979</v>
      </c>
      <c r="I85" s="120">
        <v>5.1770833333333328E-2</v>
      </c>
      <c r="J85" s="121">
        <f>SUM(I$28/I85*100)</f>
        <v>70.914375139727255</v>
      </c>
      <c r="K85" s="120">
        <v>1.2118055555555556E-2</v>
      </c>
      <c r="L85" s="121">
        <f t="shared" ref="L85:L93" si="17">SUM(K$28/K85*100)</f>
        <v>73.829990448901611</v>
      </c>
      <c r="M85" s="122">
        <f t="shared" ref="M85:M93" si="18">SUM(H85,J85,L85)</f>
        <v>213.38160167308186</v>
      </c>
    </row>
    <row r="86" spans="2:13" ht="15.75">
      <c r="B86" s="140">
        <v>2</v>
      </c>
      <c r="C86" s="141" t="s">
        <v>114</v>
      </c>
      <c r="D86" s="118" t="s">
        <v>13</v>
      </c>
      <c r="E86" s="118">
        <v>2004</v>
      </c>
      <c r="F86" s="118" t="s">
        <v>19</v>
      </c>
      <c r="G86" s="142">
        <v>2.8796296296296296E-2</v>
      </c>
      <c r="H86" s="143">
        <f t="shared" si="16"/>
        <v>71.864951768488751</v>
      </c>
      <c r="I86" s="120">
        <v>6.1111111111111116E-2</v>
      </c>
      <c r="J86" s="121">
        <f>SUM(I$28/I86*100)</f>
        <v>60.075757575757571</v>
      </c>
      <c r="K86" s="120">
        <v>1.1620370370370371E-2</v>
      </c>
      <c r="L86" s="121">
        <f t="shared" si="17"/>
        <v>76.992031872509941</v>
      </c>
      <c r="M86" s="122">
        <f t="shared" si="18"/>
        <v>208.93274121675626</v>
      </c>
    </row>
    <row r="87" spans="2:13" ht="15.75">
      <c r="B87" s="140">
        <v>3</v>
      </c>
      <c r="C87" s="141" t="s">
        <v>119</v>
      </c>
      <c r="D87" s="118" t="s">
        <v>13</v>
      </c>
      <c r="E87" s="118">
        <v>2004</v>
      </c>
      <c r="F87" s="118" t="s">
        <v>20</v>
      </c>
      <c r="G87" s="142">
        <v>3.8009259259259263E-2</v>
      </c>
      <c r="H87" s="143">
        <f t="shared" si="16"/>
        <v>54.445797807551763</v>
      </c>
      <c r="I87" s="120">
        <v>8.1689814814814812E-2</v>
      </c>
      <c r="J87" s="121">
        <f>SUM(I$28/I87*100)</f>
        <v>44.941909889487107</v>
      </c>
      <c r="K87" s="120">
        <v>1.5092592592592593E-2</v>
      </c>
      <c r="L87" s="121">
        <f t="shared" si="17"/>
        <v>59.279141104294474</v>
      </c>
      <c r="M87" s="122">
        <f t="shared" si="18"/>
        <v>158.66684880133334</v>
      </c>
    </row>
    <row r="88" spans="2:13" ht="15.75">
      <c r="B88" s="140">
        <v>4</v>
      </c>
      <c r="C88" s="141" t="s">
        <v>120</v>
      </c>
      <c r="D88" s="118" t="s">
        <v>13</v>
      </c>
      <c r="E88" s="118">
        <v>2004</v>
      </c>
      <c r="F88" s="118" t="s">
        <v>19</v>
      </c>
      <c r="G88" s="120">
        <v>4.5740740740740742E-2</v>
      </c>
      <c r="H88" s="143">
        <f t="shared" si="16"/>
        <v>45.242914979757089</v>
      </c>
      <c r="I88" s="120">
        <v>8.4386574074074072E-2</v>
      </c>
      <c r="J88" s="121">
        <f>SUM(I$28/I88*100)</f>
        <v>43.505691948978189</v>
      </c>
      <c r="K88" s="120">
        <v>2.0949074074074075E-2</v>
      </c>
      <c r="L88" s="121">
        <f t="shared" si="17"/>
        <v>42.70718232044198</v>
      </c>
      <c r="M88" s="122">
        <f t="shared" si="18"/>
        <v>131.45578924917726</v>
      </c>
    </row>
    <row r="89" spans="2:13" ht="15.75">
      <c r="B89" s="140">
        <v>5</v>
      </c>
      <c r="C89" s="141" t="s">
        <v>121</v>
      </c>
      <c r="D89" s="118" t="s">
        <v>15</v>
      </c>
      <c r="E89" s="118">
        <v>2003</v>
      </c>
      <c r="F89" s="118" t="s">
        <v>19</v>
      </c>
      <c r="G89" s="142">
        <v>5.4479166666666669E-2</v>
      </c>
      <c r="H89" s="143">
        <f t="shared" si="16"/>
        <v>37.985978330146594</v>
      </c>
      <c r="I89" s="120">
        <v>8.2303240740740746E-2</v>
      </c>
      <c r="J89" s="121">
        <f>SUM(I$28/I89*100)</f>
        <v>44.606946983546614</v>
      </c>
      <c r="K89" s="120">
        <v>1.8900462962962963E-2</v>
      </c>
      <c r="L89" s="121">
        <f t="shared" si="17"/>
        <v>47.336191059399873</v>
      </c>
      <c r="M89" s="122">
        <f t="shared" si="18"/>
        <v>129.92911637309308</v>
      </c>
    </row>
    <row r="90" spans="2:13" ht="15.75">
      <c r="B90" s="140">
        <v>6</v>
      </c>
      <c r="C90" s="141" t="s">
        <v>116</v>
      </c>
      <c r="D90" s="118" t="s">
        <v>13</v>
      </c>
      <c r="E90" s="118">
        <v>2004</v>
      </c>
      <c r="F90" s="118" t="s">
        <v>20</v>
      </c>
      <c r="G90" s="142">
        <v>3.7268518518518513E-2</v>
      </c>
      <c r="H90" s="143">
        <f t="shared" si="16"/>
        <v>55.527950310559014</v>
      </c>
      <c r="I90" s="119" t="s">
        <v>50</v>
      </c>
      <c r="J90" s="121">
        <v>0</v>
      </c>
      <c r="K90" s="120">
        <v>1.5347222222222222E-2</v>
      </c>
      <c r="L90" s="121">
        <f t="shared" si="17"/>
        <v>58.295625942684758</v>
      </c>
      <c r="M90" s="122">
        <f t="shared" si="18"/>
        <v>113.82357625324377</v>
      </c>
    </row>
    <row r="91" spans="2:13" ht="15.75">
      <c r="B91" s="140">
        <v>7</v>
      </c>
      <c r="C91" s="141" t="s">
        <v>123</v>
      </c>
      <c r="D91" s="118" t="s">
        <v>242</v>
      </c>
      <c r="E91" s="118">
        <v>2004</v>
      </c>
      <c r="F91" s="118" t="s">
        <v>20</v>
      </c>
      <c r="G91" s="119" t="s">
        <v>50</v>
      </c>
      <c r="H91" s="143">
        <v>0</v>
      </c>
      <c r="I91" s="119" t="s">
        <v>50</v>
      </c>
      <c r="J91" s="121">
        <v>0</v>
      </c>
      <c r="K91" s="120">
        <v>1.275462962962963E-2</v>
      </c>
      <c r="L91" s="121">
        <f t="shared" si="17"/>
        <v>70.145190562613422</v>
      </c>
      <c r="M91" s="122">
        <f t="shared" si="18"/>
        <v>70.145190562613422</v>
      </c>
    </row>
    <row r="92" spans="2:13" ht="15.75">
      <c r="B92" s="140">
        <v>8</v>
      </c>
      <c r="C92" s="141" t="s">
        <v>124</v>
      </c>
      <c r="D92" s="118" t="s">
        <v>13</v>
      </c>
      <c r="E92" s="118">
        <v>2004</v>
      </c>
      <c r="F92" s="118" t="s">
        <v>19</v>
      </c>
      <c r="G92" s="119" t="s">
        <v>50</v>
      </c>
      <c r="H92" s="143">
        <v>0</v>
      </c>
      <c r="I92" s="119" t="s">
        <v>50</v>
      </c>
      <c r="J92" s="121">
        <v>0</v>
      </c>
      <c r="K92" s="120">
        <v>1.383101851851852E-2</v>
      </c>
      <c r="L92" s="121">
        <f t="shared" si="17"/>
        <v>64.686192468619225</v>
      </c>
      <c r="M92" s="122">
        <f t="shared" si="18"/>
        <v>64.686192468619225</v>
      </c>
    </row>
    <row r="93" spans="2:13" ht="16.5" thickBot="1">
      <c r="B93" s="144">
        <v>9</v>
      </c>
      <c r="C93" s="145" t="s">
        <v>122</v>
      </c>
      <c r="D93" s="125" t="s">
        <v>17</v>
      </c>
      <c r="E93" s="125">
        <v>2004</v>
      </c>
      <c r="F93" s="125" t="s">
        <v>5</v>
      </c>
      <c r="G93" s="126" t="s">
        <v>50</v>
      </c>
      <c r="H93" s="147">
        <v>0</v>
      </c>
      <c r="I93" s="126" t="s">
        <v>50</v>
      </c>
      <c r="J93" s="127">
        <v>0</v>
      </c>
      <c r="K93" s="128">
        <v>5.0752314814814813E-2</v>
      </c>
      <c r="L93" s="127">
        <f t="shared" si="17"/>
        <v>17.628278221208664</v>
      </c>
      <c r="M93" s="129">
        <f t="shared" si="18"/>
        <v>17.628278221208664</v>
      </c>
    </row>
    <row r="94" spans="2:13" ht="15.75">
      <c r="B94" s="138"/>
      <c r="C94" s="139"/>
      <c r="D94" s="139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2:13" ht="22.5">
      <c r="B95" s="303" t="s">
        <v>125</v>
      </c>
      <c r="C95" s="303"/>
      <c r="D95" s="139"/>
      <c r="E95" s="137"/>
      <c r="F95" s="137"/>
      <c r="G95" s="137"/>
      <c r="H95" s="137"/>
      <c r="I95" s="137"/>
      <c r="J95" s="137"/>
      <c r="K95" s="137"/>
      <c r="L95" s="137"/>
      <c r="M95" s="137"/>
    </row>
    <row r="96" spans="2:13" ht="16.5" thickBot="1">
      <c r="B96" s="138"/>
      <c r="C96" s="139"/>
      <c r="D96" s="139"/>
      <c r="E96" s="137"/>
      <c r="F96" s="137"/>
      <c r="G96" s="137"/>
      <c r="H96" s="137"/>
      <c r="I96" s="137"/>
      <c r="J96" s="137"/>
      <c r="K96" s="137"/>
      <c r="L96" s="137"/>
      <c r="M96" s="137"/>
    </row>
    <row r="97" spans="2:13" ht="15.75">
      <c r="B97" s="112" t="s">
        <v>0</v>
      </c>
      <c r="C97" s="113" t="s">
        <v>1</v>
      </c>
      <c r="D97" s="113" t="s">
        <v>2</v>
      </c>
      <c r="E97" s="113" t="s">
        <v>3</v>
      </c>
      <c r="F97" s="113" t="s">
        <v>4</v>
      </c>
      <c r="G97" s="113" t="s">
        <v>67</v>
      </c>
      <c r="H97" s="113" t="s">
        <v>6</v>
      </c>
      <c r="I97" s="114" t="s">
        <v>68</v>
      </c>
      <c r="J97" s="114" t="s">
        <v>6</v>
      </c>
      <c r="K97" s="114" t="s">
        <v>12</v>
      </c>
      <c r="L97" s="114" t="s">
        <v>6</v>
      </c>
      <c r="M97" s="115" t="s">
        <v>11</v>
      </c>
    </row>
    <row r="98" spans="2:13" ht="15.75">
      <c r="B98" s="140">
        <v>1</v>
      </c>
      <c r="C98" s="141" t="s">
        <v>39</v>
      </c>
      <c r="D98" s="118" t="s">
        <v>16</v>
      </c>
      <c r="E98" s="118">
        <v>2005</v>
      </c>
      <c r="F98" s="118" t="s">
        <v>19</v>
      </c>
      <c r="G98" s="142">
        <v>2.0277777777777777E-2</v>
      </c>
      <c r="H98" s="143">
        <f t="shared" ref="H98:H105" si="19">SUM(G$98/G98*100)</f>
        <v>100</v>
      </c>
      <c r="I98" s="120">
        <v>3.0451388888888889E-2</v>
      </c>
      <c r="J98" s="121">
        <f>SUM(I$100/I98*100)</f>
        <v>93.006461421512725</v>
      </c>
      <c r="K98" s="120">
        <v>1.283564814814815E-2</v>
      </c>
      <c r="L98" s="121">
        <f>SUM(K$99/K98*100)</f>
        <v>91.343552750225399</v>
      </c>
      <c r="M98" s="122">
        <f t="shared" ref="M98:M105" si="20">SUM(H98,J98,L98)</f>
        <v>284.35001417173811</v>
      </c>
    </row>
    <row r="99" spans="2:13" ht="15.75">
      <c r="B99" s="140">
        <v>2</v>
      </c>
      <c r="C99" s="141" t="s">
        <v>40</v>
      </c>
      <c r="D99" s="118" t="s">
        <v>13</v>
      </c>
      <c r="E99" s="118">
        <v>2007</v>
      </c>
      <c r="F99" s="118" t="s">
        <v>26</v>
      </c>
      <c r="G99" s="142">
        <v>2.4097222222222225E-2</v>
      </c>
      <c r="H99" s="143">
        <f t="shared" si="19"/>
        <v>84.149855907780974</v>
      </c>
      <c r="I99" s="120">
        <v>3.142361111111111E-2</v>
      </c>
      <c r="J99" s="121">
        <f t="shared" ref="J99:J104" si="21">SUM(I$100/I99*100)</f>
        <v>90.128913443830569</v>
      </c>
      <c r="K99" s="120">
        <v>1.1724537037037035E-2</v>
      </c>
      <c r="L99" s="121">
        <f t="shared" ref="L99:L105" si="22">SUM(K$99/K99*100)</f>
        <v>100</v>
      </c>
      <c r="M99" s="122">
        <f t="shared" si="20"/>
        <v>274.27876935161157</v>
      </c>
    </row>
    <row r="100" spans="2:13" ht="15.75">
      <c r="B100" s="140">
        <v>3</v>
      </c>
      <c r="C100" s="141" t="s">
        <v>41</v>
      </c>
      <c r="D100" s="118" t="s">
        <v>242</v>
      </c>
      <c r="E100" s="118">
        <v>2005</v>
      </c>
      <c r="F100" s="118" t="s">
        <v>19</v>
      </c>
      <c r="G100" s="142">
        <v>2.3101851851851849E-2</v>
      </c>
      <c r="H100" s="143">
        <f t="shared" si="19"/>
        <v>87.775551102204417</v>
      </c>
      <c r="I100" s="120">
        <v>2.8321759259259258E-2</v>
      </c>
      <c r="J100" s="121">
        <f t="shared" si="21"/>
        <v>100</v>
      </c>
      <c r="K100" s="120">
        <v>1.5046296296296295E-2</v>
      </c>
      <c r="L100" s="121">
        <f t="shared" si="22"/>
        <v>77.92307692307692</v>
      </c>
      <c r="M100" s="122">
        <f t="shared" si="20"/>
        <v>265.69862802528132</v>
      </c>
    </row>
    <row r="101" spans="2:13" ht="15.75">
      <c r="B101" s="140">
        <v>4</v>
      </c>
      <c r="C101" s="141" t="s">
        <v>47</v>
      </c>
      <c r="D101" s="118" t="s">
        <v>13</v>
      </c>
      <c r="E101" s="118">
        <v>2006</v>
      </c>
      <c r="F101" s="118" t="s">
        <v>19</v>
      </c>
      <c r="G101" s="142">
        <v>3.6377314814814814E-2</v>
      </c>
      <c r="H101" s="143">
        <f t="shared" si="19"/>
        <v>55.74292077632834</v>
      </c>
      <c r="I101" s="120">
        <v>5.1990740740740747E-2</v>
      </c>
      <c r="J101" s="121">
        <f t="shared" si="21"/>
        <v>54.474621549421187</v>
      </c>
      <c r="K101" s="120">
        <v>1.3668981481481482E-2</v>
      </c>
      <c r="L101" s="121">
        <f t="shared" si="22"/>
        <v>85.774767146486013</v>
      </c>
      <c r="M101" s="122">
        <f t="shared" si="20"/>
        <v>195.99230947223555</v>
      </c>
    </row>
    <row r="102" spans="2:13" ht="15.75">
      <c r="B102" s="140">
        <v>5</v>
      </c>
      <c r="C102" s="141" t="s">
        <v>126</v>
      </c>
      <c r="D102" s="118" t="s">
        <v>17</v>
      </c>
      <c r="E102" s="118">
        <v>2005</v>
      </c>
      <c r="F102" s="118" t="s">
        <v>20</v>
      </c>
      <c r="G102" s="142">
        <v>3.6782407407407409E-2</v>
      </c>
      <c r="H102" s="143">
        <f t="shared" si="19"/>
        <v>55.12901195720579</v>
      </c>
      <c r="I102" s="120">
        <v>5.752314814814815E-2</v>
      </c>
      <c r="J102" s="121">
        <f t="shared" si="21"/>
        <v>49.235412474849092</v>
      </c>
      <c r="K102" s="120">
        <v>2.1412037037037035E-2</v>
      </c>
      <c r="L102" s="121">
        <f t="shared" si="22"/>
        <v>54.756756756756751</v>
      </c>
      <c r="M102" s="122">
        <f t="shared" si="20"/>
        <v>159.12118118881162</v>
      </c>
    </row>
    <row r="103" spans="2:13" ht="15.75">
      <c r="B103" s="140">
        <v>6</v>
      </c>
      <c r="C103" s="141" t="s">
        <v>42</v>
      </c>
      <c r="D103" s="118" t="s">
        <v>13</v>
      </c>
      <c r="E103" s="118">
        <v>2005</v>
      </c>
      <c r="F103" s="118" t="s">
        <v>19</v>
      </c>
      <c r="G103" s="142">
        <v>3.6585648148148145E-2</v>
      </c>
      <c r="H103" s="143">
        <f t="shared" si="19"/>
        <v>55.425498260044293</v>
      </c>
      <c r="I103" s="120">
        <v>5.7430555555555561E-2</v>
      </c>
      <c r="J103" s="121">
        <f t="shared" si="21"/>
        <v>49.314792422410314</v>
      </c>
      <c r="K103" s="120">
        <v>2.2569444444444444E-2</v>
      </c>
      <c r="L103" s="121">
        <f t="shared" si="22"/>
        <v>51.948717948717935</v>
      </c>
      <c r="M103" s="122">
        <f t="shared" si="20"/>
        <v>156.68900863117253</v>
      </c>
    </row>
    <row r="104" spans="2:13" ht="15.75">
      <c r="B104" s="140">
        <v>7</v>
      </c>
      <c r="C104" s="141" t="s">
        <v>49</v>
      </c>
      <c r="D104" s="118" t="s">
        <v>13</v>
      </c>
      <c r="E104" s="118">
        <v>2006</v>
      </c>
      <c r="F104" s="118" t="s">
        <v>34</v>
      </c>
      <c r="G104" s="142">
        <v>7.1168981481481486E-2</v>
      </c>
      <c r="H104" s="143">
        <f t="shared" si="19"/>
        <v>28.492437794763369</v>
      </c>
      <c r="I104" s="120">
        <v>8.9212962962962952E-2</v>
      </c>
      <c r="J104" s="121">
        <f t="shared" si="21"/>
        <v>31.746237675142712</v>
      </c>
      <c r="K104" s="120">
        <v>2.1585648148148145E-2</v>
      </c>
      <c r="L104" s="121">
        <f t="shared" si="22"/>
        <v>54.316353887399458</v>
      </c>
      <c r="M104" s="122">
        <f t="shared" si="20"/>
        <v>114.55502935730554</v>
      </c>
    </row>
    <row r="105" spans="2:13" ht="16.5" thickBot="1">
      <c r="B105" s="144">
        <v>8</v>
      </c>
      <c r="C105" s="145" t="s">
        <v>127</v>
      </c>
      <c r="D105" s="125" t="s">
        <v>13</v>
      </c>
      <c r="E105" s="125">
        <v>2005</v>
      </c>
      <c r="F105" s="125" t="s">
        <v>19</v>
      </c>
      <c r="G105" s="146">
        <v>5.3668981481481477E-2</v>
      </c>
      <c r="H105" s="147">
        <f t="shared" si="19"/>
        <v>37.783049385378476</v>
      </c>
      <c r="I105" s="126" t="s">
        <v>50</v>
      </c>
      <c r="J105" s="127">
        <v>0</v>
      </c>
      <c r="K105" s="128">
        <v>2.5115740740740741E-2</v>
      </c>
      <c r="L105" s="127">
        <f t="shared" si="22"/>
        <v>46.682027649769573</v>
      </c>
      <c r="M105" s="129">
        <f t="shared" si="20"/>
        <v>84.465077035148056</v>
      </c>
    </row>
    <row r="106" spans="2:13" ht="15.75">
      <c r="B106" s="138"/>
      <c r="C106" s="139"/>
      <c r="D106" s="139"/>
      <c r="E106" s="137"/>
      <c r="F106" s="137"/>
      <c r="G106" s="137"/>
      <c r="H106" s="137"/>
      <c r="I106" s="137"/>
      <c r="J106" s="137"/>
      <c r="K106" s="137"/>
      <c r="L106" s="137"/>
      <c r="M106" s="137"/>
    </row>
    <row r="107" spans="2:13" ht="22.5">
      <c r="B107" s="303" t="s">
        <v>8</v>
      </c>
      <c r="C107" s="303"/>
      <c r="D107" s="139"/>
      <c r="E107" s="137"/>
      <c r="F107" s="137"/>
      <c r="G107" s="137"/>
      <c r="H107" s="137"/>
      <c r="I107" s="137"/>
      <c r="J107" s="137"/>
      <c r="K107" s="137"/>
      <c r="L107" s="137"/>
      <c r="M107" s="137"/>
    </row>
    <row r="108" spans="2:13" ht="16.5" thickBot="1">
      <c r="B108" s="138"/>
      <c r="C108" s="139"/>
      <c r="D108" s="139"/>
      <c r="E108" s="137"/>
      <c r="F108" s="137"/>
      <c r="G108" s="137"/>
      <c r="H108" s="137"/>
      <c r="I108" s="137"/>
      <c r="J108" s="137"/>
      <c r="K108" s="137"/>
      <c r="L108" s="137"/>
      <c r="M108" s="137"/>
    </row>
    <row r="109" spans="2:13" ht="15.75">
      <c r="B109" s="112" t="s">
        <v>0</v>
      </c>
      <c r="C109" s="113" t="s">
        <v>1</v>
      </c>
      <c r="D109" s="113" t="s">
        <v>2</v>
      </c>
      <c r="E109" s="113" t="s">
        <v>3</v>
      </c>
      <c r="F109" s="113" t="s">
        <v>4</v>
      </c>
      <c r="G109" s="113" t="s">
        <v>67</v>
      </c>
      <c r="H109" s="113" t="s">
        <v>6</v>
      </c>
      <c r="I109" s="114" t="s">
        <v>68</v>
      </c>
      <c r="J109" s="114" t="s">
        <v>6</v>
      </c>
      <c r="K109" s="114" t="s">
        <v>12</v>
      </c>
      <c r="L109" s="114" t="s">
        <v>6</v>
      </c>
      <c r="M109" s="115" t="s">
        <v>11</v>
      </c>
    </row>
    <row r="110" spans="2:13" ht="15.75">
      <c r="B110" s="140">
        <v>1</v>
      </c>
      <c r="C110" s="141" t="s">
        <v>27</v>
      </c>
      <c r="D110" s="118" t="s">
        <v>13</v>
      </c>
      <c r="E110" s="118">
        <v>2006</v>
      </c>
      <c r="F110" s="118" t="s">
        <v>19</v>
      </c>
      <c r="G110" s="142">
        <v>1.8506944444444444E-2</v>
      </c>
      <c r="H110" s="143">
        <f t="shared" ref="H110:H116" si="23">SUM(G$110/G110*100)</f>
        <v>100</v>
      </c>
      <c r="I110" s="120">
        <v>2.3553240740740739E-2</v>
      </c>
      <c r="J110" s="121">
        <f t="shared" ref="J110:J115" si="24">SUM(I$110/I110*100)</f>
        <v>100</v>
      </c>
      <c r="K110" s="120">
        <v>1.4328703703703703E-2</v>
      </c>
      <c r="L110" s="121">
        <f>SUM(K$111/K110*100)</f>
        <v>90.791599353796457</v>
      </c>
      <c r="M110" s="122">
        <f t="shared" ref="M110:M117" si="25">SUM(H110,J110,L110)</f>
        <v>290.79159935379647</v>
      </c>
    </row>
    <row r="111" spans="2:13" ht="15.75">
      <c r="B111" s="140">
        <v>2</v>
      </c>
      <c r="C111" s="141" t="s">
        <v>30</v>
      </c>
      <c r="D111" s="118" t="s">
        <v>16</v>
      </c>
      <c r="E111" s="118">
        <v>2005</v>
      </c>
      <c r="F111" s="118" t="s">
        <v>20</v>
      </c>
      <c r="G111" s="120">
        <v>2.1631944444444443E-2</v>
      </c>
      <c r="H111" s="143">
        <f t="shared" si="23"/>
        <v>85.55377207062601</v>
      </c>
      <c r="I111" s="120">
        <v>2.7337962962962963E-2</v>
      </c>
      <c r="J111" s="121">
        <f t="shared" si="24"/>
        <v>86.155800169348012</v>
      </c>
      <c r="K111" s="120">
        <v>1.300925925925926E-2</v>
      </c>
      <c r="L111" s="121">
        <f t="shared" ref="L111:L117" si="26">SUM(K$111/K111*100)</f>
        <v>100</v>
      </c>
      <c r="M111" s="122">
        <f t="shared" si="25"/>
        <v>271.70957223997402</v>
      </c>
    </row>
    <row r="112" spans="2:13" ht="15.75">
      <c r="B112" s="140">
        <v>3</v>
      </c>
      <c r="C112" s="141" t="s">
        <v>28</v>
      </c>
      <c r="D112" s="118" t="s">
        <v>242</v>
      </c>
      <c r="E112" s="118">
        <v>2005</v>
      </c>
      <c r="F112" s="118" t="s">
        <v>20</v>
      </c>
      <c r="G112" s="142">
        <v>2.1157407407407406E-2</v>
      </c>
      <c r="H112" s="143">
        <f t="shared" si="23"/>
        <v>87.472647702407002</v>
      </c>
      <c r="I112" s="120">
        <v>2.7858796296296298E-2</v>
      </c>
      <c r="J112" s="121">
        <f t="shared" si="24"/>
        <v>84.545076859160773</v>
      </c>
      <c r="K112" s="120">
        <v>1.3773148148148147E-2</v>
      </c>
      <c r="L112" s="121">
        <f t="shared" si="26"/>
        <v>94.453781512605062</v>
      </c>
      <c r="M112" s="122">
        <f t="shared" si="25"/>
        <v>266.47150607417285</v>
      </c>
    </row>
    <row r="113" spans="2:13" ht="15.75">
      <c r="B113" s="140">
        <v>4</v>
      </c>
      <c r="C113" s="141" t="s">
        <v>29</v>
      </c>
      <c r="D113" s="118" t="s">
        <v>13</v>
      </c>
      <c r="E113" s="118">
        <v>2006</v>
      </c>
      <c r="F113" s="118" t="s">
        <v>5</v>
      </c>
      <c r="G113" s="142">
        <v>2.1134259259259259E-2</v>
      </c>
      <c r="H113" s="143">
        <f t="shared" si="23"/>
        <v>87.568455640744787</v>
      </c>
      <c r="I113" s="120">
        <v>2.7696759259259258E-2</v>
      </c>
      <c r="J113" s="121">
        <f t="shared" si="24"/>
        <v>85.039699122440453</v>
      </c>
      <c r="K113" s="120">
        <v>1.5173611111111112E-2</v>
      </c>
      <c r="L113" s="121">
        <f t="shared" si="26"/>
        <v>85.736079328756674</v>
      </c>
      <c r="M113" s="122">
        <f t="shared" si="25"/>
        <v>258.34423409194193</v>
      </c>
    </row>
    <row r="114" spans="2:13" ht="15.75">
      <c r="B114" s="140">
        <v>5</v>
      </c>
      <c r="C114" s="141" t="s">
        <v>32</v>
      </c>
      <c r="D114" s="118" t="s">
        <v>129</v>
      </c>
      <c r="E114" s="118">
        <v>2006</v>
      </c>
      <c r="F114" s="118" t="s">
        <v>19</v>
      </c>
      <c r="G114" s="120">
        <v>3.875E-2</v>
      </c>
      <c r="H114" s="143">
        <f t="shared" si="23"/>
        <v>47.759856630824373</v>
      </c>
      <c r="I114" s="120">
        <v>3.6967592592592594E-2</v>
      </c>
      <c r="J114" s="121">
        <f t="shared" si="24"/>
        <v>63.713212273011891</v>
      </c>
      <c r="K114" s="120">
        <v>1.6620370370370372E-2</v>
      </c>
      <c r="L114" s="121">
        <f t="shared" si="26"/>
        <v>78.272980501392752</v>
      </c>
      <c r="M114" s="122">
        <f t="shared" si="25"/>
        <v>189.74604940522903</v>
      </c>
    </row>
    <row r="115" spans="2:13" ht="15.75">
      <c r="B115" s="140">
        <v>6</v>
      </c>
      <c r="C115" s="141" t="s">
        <v>31</v>
      </c>
      <c r="D115" s="118" t="s">
        <v>17</v>
      </c>
      <c r="E115" s="118">
        <v>2006</v>
      </c>
      <c r="F115" s="118" t="s">
        <v>19</v>
      </c>
      <c r="G115" s="142">
        <v>3.6736111111111108E-2</v>
      </c>
      <c r="H115" s="143">
        <f t="shared" si="23"/>
        <v>50.378071833648399</v>
      </c>
      <c r="I115" s="120">
        <v>3.7013888888888888E-2</v>
      </c>
      <c r="J115" s="121">
        <f t="shared" si="24"/>
        <v>63.633520950594111</v>
      </c>
      <c r="K115" s="120">
        <v>2.3703703703703703E-2</v>
      </c>
      <c r="L115" s="121">
        <f t="shared" si="26"/>
        <v>54.882812500000014</v>
      </c>
      <c r="M115" s="122">
        <f t="shared" si="25"/>
        <v>168.89440528424251</v>
      </c>
    </row>
    <row r="116" spans="2:13" ht="15.75">
      <c r="B116" s="140">
        <v>7</v>
      </c>
      <c r="C116" s="141" t="s">
        <v>117</v>
      </c>
      <c r="D116" s="118" t="s">
        <v>13</v>
      </c>
      <c r="E116" s="118">
        <v>2005</v>
      </c>
      <c r="F116" s="118" t="s">
        <v>19</v>
      </c>
      <c r="G116" s="142">
        <v>3.0868055555555555E-2</v>
      </c>
      <c r="H116" s="143">
        <f t="shared" si="23"/>
        <v>59.955005624296966</v>
      </c>
      <c r="I116" s="119" t="s">
        <v>50</v>
      </c>
      <c r="J116" s="121">
        <v>0</v>
      </c>
      <c r="K116" s="120">
        <v>1.9606481481481482E-2</v>
      </c>
      <c r="L116" s="121">
        <f t="shared" si="26"/>
        <v>66.351829988193629</v>
      </c>
      <c r="M116" s="122">
        <f t="shared" si="25"/>
        <v>126.3068356124906</v>
      </c>
    </row>
    <row r="117" spans="2:13" ht="16.5" thickBot="1">
      <c r="B117" s="144">
        <v>8</v>
      </c>
      <c r="C117" s="145" t="s">
        <v>118</v>
      </c>
      <c r="D117" s="125" t="s">
        <v>129</v>
      </c>
      <c r="E117" s="125">
        <v>2006</v>
      </c>
      <c r="F117" s="125" t="s">
        <v>26</v>
      </c>
      <c r="G117" s="126" t="s">
        <v>50</v>
      </c>
      <c r="H117" s="147">
        <v>0</v>
      </c>
      <c r="I117" s="126" t="s">
        <v>50</v>
      </c>
      <c r="J117" s="127">
        <v>0</v>
      </c>
      <c r="K117" s="128">
        <v>2.4212962962962964E-2</v>
      </c>
      <c r="L117" s="127">
        <f t="shared" si="26"/>
        <v>53.728489483747609</v>
      </c>
      <c r="M117" s="129">
        <f t="shared" si="25"/>
        <v>53.728489483747609</v>
      </c>
    </row>
    <row r="118" spans="2:13" ht="15.75">
      <c r="B118" s="138"/>
      <c r="C118" s="139"/>
      <c r="D118" s="139"/>
      <c r="E118" s="137"/>
      <c r="F118" s="137"/>
      <c r="G118" s="137"/>
      <c r="H118" s="137"/>
      <c r="I118" s="137"/>
      <c r="J118" s="137"/>
      <c r="K118" s="137"/>
      <c r="L118" s="137"/>
      <c r="M118" s="137"/>
    </row>
    <row r="119" spans="2:13" ht="22.5">
      <c r="B119" s="303" t="s">
        <v>130</v>
      </c>
      <c r="C119" s="303"/>
      <c r="D119" s="139"/>
      <c r="E119" s="137"/>
      <c r="F119" s="137"/>
      <c r="G119" s="137"/>
      <c r="H119" s="137"/>
      <c r="I119" s="137"/>
      <c r="J119" s="137"/>
      <c r="K119" s="137"/>
      <c r="L119" s="137"/>
      <c r="M119" s="137"/>
    </row>
    <row r="120" spans="2:13" ht="16.5" thickBot="1">
      <c r="B120" s="138"/>
      <c r="C120" s="139"/>
      <c r="D120" s="139"/>
      <c r="E120" s="137"/>
      <c r="F120" s="137"/>
      <c r="G120" s="137"/>
      <c r="H120" s="137"/>
      <c r="I120" s="137"/>
      <c r="J120" s="137"/>
      <c r="K120" s="137"/>
      <c r="L120" s="137"/>
      <c r="M120" s="137"/>
    </row>
    <row r="121" spans="2:13" ht="15" customHeight="1">
      <c r="B121" s="112" t="s">
        <v>0</v>
      </c>
      <c r="C121" s="113" t="s">
        <v>1</v>
      </c>
      <c r="D121" s="113" t="s">
        <v>2</v>
      </c>
      <c r="E121" s="113" t="s">
        <v>3</v>
      </c>
      <c r="F121" s="113" t="s">
        <v>4</v>
      </c>
      <c r="G121" s="113" t="s">
        <v>67</v>
      </c>
      <c r="H121" s="113" t="s">
        <v>6</v>
      </c>
      <c r="I121" s="114" t="s">
        <v>68</v>
      </c>
      <c r="J121" s="114" t="s">
        <v>6</v>
      </c>
      <c r="K121" s="114" t="s">
        <v>12</v>
      </c>
      <c r="L121" s="114" t="s">
        <v>6</v>
      </c>
      <c r="M121" s="115" t="s">
        <v>11</v>
      </c>
    </row>
    <row r="122" spans="2:13" ht="15.75">
      <c r="B122" s="116">
        <v>1</v>
      </c>
      <c r="C122" s="117" t="s">
        <v>36</v>
      </c>
      <c r="D122" s="118" t="s">
        <v>13</v>
      </c>
      <c r="E122" s="119">
        <v>2008</v>
      </c>
      <c r="F122" s="118" t="s">
        <v>19</v>
      </c>
      <c r="G122" s="120">
        <v>1.7083333333333336E-2</v>
      </c>
      <c r="H122" s="121">
        <f>SUM(G$123/G122*100)</f>
        <v>92.818428184281828</v>
      </c>
      <c r="I122" s="120">
        <v>1.8692129629629631E-2</v>
      </c>
      <c r="J122" s="121">
        <f>SUM(I$122/I122*100)</f>
        <v>100</v>
      </c>
      <c r="K122" s="120">
        <v>1.0231481481481482E-2</v>
      </c>
      <c r="L122" s="121">
        <f>SUM(K$122/K122*100)</f>
        <v>100</v>
      </c>
      <c r="M122" s="122">
        <f t="shared" ref="M122:M152" si="27">SUM(H122,J122,L122)</f>
        <v>292.81842818428186</v>
      </c>
    </row>
    <row r="123" spans="2:13" ht="15.75">
      <c r="B123" s="116">
        <v>2</v>
      </c>
      <c r="C123" s="117" t="s">
        <v>37</v>
      </c>
      <c r="D123" s="118" t="s">
        <v>16</v>
      </c>
      <c r="E123" s="119">
        <v>2007</v>
      </c>
      <c r="F123" s="118" t="s">
        <v>19</v>
      </c>
      <c r="G123" s="120">
        <v>1.5856481481481482E-2</v>
      </c>
      <c r="H123" s="121">
        <f t="shared" ref="H123:H152" si="28">SUM(G$123/G123*100)</f>
        <v>100</v>
      </c>
      <c r="I123" s="120">
        <v>2.2928240740740739E-2</v>
      </c>
      <c r="J123" s="121">
        <f t="shared" ref="J123:J151" si="29">SUM(I$122/I123*100)</f>
        <v>81.524482584553269</v>
      </c>
      <c r="K123" s="120">
        <v>1.4386574074074072E-2</v>
      </c>
      <c r="L123" s="121">
        <f t="shared" ref="L123:L150" si="30">SUM(K$122/K123*100)</f>
        <v>71.118262268704754</v>
      </c>
      <c r="M123" s="122">
        <f t="shared" si="27"/>
        <v>252.64274485325802</v>
      </c>
    </row>
    <row r="124" spans="2:13" ht="15.75">
      <c r="B124" s="116">
        <v>3</v>
      </c>
      <c r="C124" s="117" t="s">
        <v>132</v>
      </c>
      <c r="D124" s="118" t="s">
        <v>13</v>
      </c>
      <c r="E124" s="119">
        <v>2007</v>
      </c>
      <c r="F124" s="118" t="s">
        <v>26</v>
      </c>
      <c r="G124" s="120">
        <v>2.0243055555555552E-2</v>
      </c>
      <c r="H124" s="121">
        <f t="shared" si="28"/>
        <v>78.330474556889669</v>
      </c>
      <c r="I124" s="120">
        <v>2.8668981481481479E-2</v>
      </c>
      <c r="J124" s="121">
        <f t="shared" si="29"/>
        <v>65.199838514331859</v>
      </c>
      <c r="K124" s="120">
        <v>1.2662037037037039E-2</v>
      </c>
      <c r="L124" s="121">
        <f t="shared" si="30"/>
        <v>80.80438756855574</v>
      </c>
      <c r="M124" s="122">
        <f t="shared" si="27"/>
        <v>224.33470063977728</v>
      </c>
    </row>
    <row r="125" spans="2:13" ht="15.75">
      <c r="B125" s="116">
        <v>4</v>
      </c>
      <c r="C125" s="117" t="s">
        <v>138</v>
      </c>
      <c r="D125" s="118" t="s">
        <v>13</v>
      </c>
      <c r="E125" s="119">
        <v>2008</v>
      </c>
      <c r="F125" s="118" t="s">
        <v>21</v>
      </c>
      <c r="G125" s="120">
        <v>3.1331018518518515E-2</v>
      </c>
      <c r="H125" s="121">
        <f t="shared" si="28"/>
        <v>50.609530845954943</v>
      </c>
      <c r="I125" s="120">
        <v>2.225694444444444E-2</v>
      </c>
      <c r="J125" s="121">
        <f t="shared" si="29"/>
        <v>83.983359334373404</v>
      </c>
      <c r="K125" s="120">
        <v>1.5092592592592593E-2</v>
      </c>
      <c r="L125" s="121">
        <f t="shared" si="30"/>
        <v>67.791411042944787</v>
      </c>
      <c r="M125" s="122">
        <f t="shared" si="27"/>
        <v>202.38430122327313</v>
      </c>
    </row>
    <row r="126" spans="2:13" ht="15.75">
      <c r="B126" s="116">
        <v>5</v>
      </c>
      <c r="C126" s="117" t="s">
        <v>133</v>
      </c>
      <c r="D126" s="118" t="s">
        <v>13</v>
      </c>
      <c r="E126" s="119">
        <v>2008</v>
      </c>
      <c r="F126" s="119" t="s">
        <v>5</v>
      </c>
      <c r="G126" s="120">
        <v>2.179398148148148E-2</v>
      </c>
      <c r="H126" s="121">
        <f t="shared" si="28"/>
        <v>72.756240042485402</v>
      </c>
      <c r="I126" s="120">
        <v>2.8101851851851854E-2</v>
      </c>
      <c r="J126" s="121">
        <f t="shared" si="29"/>
        <v>66.51565074135091</v>
      </c>
      <c r="K126" s="120">
        <v>1.6712962962962961E-2</v>
      </c>
      <c r="L126" s="121">
        <f t="shared" si="30"/>
        <v>61.218836565096964</v>
      </c>
      <c r="M126" s="122">
        <f t="shared" si="27"/>
        <v>200.49072734893326</v>
      </c>
    </row>
    <row r="127" spans="2:13" ht="15.75">
      <c r="B127" s="116">
        <v>6</v>
      </c>
      <c r="C127" s="117" t="s">
        <v>38</v>
      </c>
      <c r="D127" s="118" t="s">
        <v>13</v>
      </c>
      <c r="E127" s="119">
        <v>2007</v>
      </c>
      <c r="F127" s="119" t="s">
        <v>5</v>
      </c>
      <c r="G127" s="120">
        <v>2.5381944444444443E-2</v>
      </c>
      <c r="H127" s="121">
        <f t="shared" si="28"/>
        <v>62.471500227998177</v>
      </c>
      <c r="I127" s="120">
        <v>3.0601851851851852E-2</v>
      </c>
      <c r="J127" s="121">
        <f t="shared" si="29"/>
        <v>61.081694402420581</v>
      </c>
      <c r="K127" s="120">
        <v>1.4444444444444446E-2</v>
      </c>
      <c r="L127" s="121">
        <f t="shared" si="30"/>
        <v>70.833333333333343</v>
      </c>
      <c r="M127" s="122">
        <f t="shared" si="27"/>
        <v>194.38652796375209</v>
      </c>
    </row>
    <row r="128" spans="2:13" ht="15.75">
      <c r="B128" s="116">
        <v>7</v>
      </c>
      <c r="C128" s="117" t="s">
        <v>135</v>
      </c>
      <c r="D128" s="118" t="s">
        <v>13</v>
      </c>
      <c r="E128" s="119">
        <v>2007</v>
      </c>
      <c r="F128" s="119" t="s">
        <v>5</v>
      </c>
      <c r="G128" s="120">
        <v>2.2766203703703702E-2</v>
      </c>
      <c r="H128" s="121">
        <f t="shared" si="28"/>
        <v>69.649211997966461</v>
      </c>
      <c r="I128" s="120">
        <v>3.4699074074074077E-2</v>
      </c>
      <c r="J128" s="121">
        <f t="shared" si="29"/>
        <v>53.869246164109406</v>
      </c>
      <c r="K128" s="120">
        <v>1.5370370370370369E-2</v>
      </c>
      <c r="L128" s="121">
        <f t="shared" si="30"/>
        <v>66.566265060240966</v>
      </c>
      <c r="M128" s="122">
        <f t="shared" si="27"/>
        <v>190.08472322231682</v>
      </c>
    </row>
    <row r="129" spans="2:13" ht="15.75">
      <c r="B129" s="116">
        <v>8</v>
      </c>
      <c r="C129" s="117" t="s">
        <v>35</v>
      </c>
      <c r="D129" s="118" t="s">
        <v>13</v>
      </c>
      <c r="E129" s="119">
        <v>2010</v>
      </c>
      <c r="F129" s="119" t="s">
        <v>5</v>
      </c>
      <c r="G129" s="120">
        <v>2.7939814814814817E-2</v>
      </c>
      <c r="H129" s="121">
        <f t="shared" si="28"/>
        <v>56.752278376139188</v>
      </c>
      <c r="I129" s="120">
        <v>3.2893518518518523E-2</v>
      </c>
      <c r="J129" s="121">
        <f t="shared" si="29"/>
        <v>56.826178747361013</v>
      </c>
      <c r="K129" s="120">
        <v>2.0023148148148148E-2</v>
      </c>
      <c r="L129" s="121">
        <f t="shared" si="30"/>
        <v>51.098265895953766</v>
      </c>
      <c r="M129" s="122">
        <f t="shared" si="27"/>
        <v>164.67672301945396</v>
      </c>
    </row>
    <row r="130" spans="2:13" ht="15.75">
      <c r="B130" s="116">
        <v>9</v>
      </c>
      <c r="C130" s="117" t="s">
        <v>134</v>
      </c>
      <c r="D130" s="118" t="s">
        <v>13</v>
      </c>
      <c r="E130" s="119">
        <v>2007</v>
      </c>
      <c r="F130" s="118" t="s">
        <v>14</v>
      </c>
      <c r="G130" s="120">
        <v>2.2569444444444444E-2</v>
      </c>
      <c r="H130" s="121">
        <f t="shared" si="28"/>
        <v>70.256410256410263</v>
      </c>
      <c r="I130" s="120">
        <v>3.0393518518518518E-2</v>
      </c>
      <c r="J130" s="121">
        <f t="shared" si="29"/>
        <v>61.500380807311508</v>
      </c>
      <c r="K130" s="120">
        <v>3.3194444444444443E-2</v>
      </c>
      <c r="L130" s="121">
        <f t="shared" si="30"/>
        <v>30.822873082287312</v>
      </c>
      <c r="M130" s="122">
        <f t="shared" si="27"/>
        <v>162.57966414600909</v>
      </c>
    </row>
    <row r="131" spans="2:13" ht="15.75">
      <c r="B131" s="116">
        <v>10</v>
      </c>
      <c r="C131" s="117" t="s">
        <v>131</v>
      </c>
      <c r="D131" s="118" t="s">
        <v>129</v>
      </c>
      <c r="E131" s="119">
        <v>2008</v>
      </c>
      <c r="F131" s="118" t="s">
        <v>26</v>
      </c>
      <c r="G131" s="120">
        <v>1.7615740740740741E-2</v>
      </c>
      <c r="H131" s="121">
        <f t="shared" si="28"/>
        <v>90.013140604467807</v>
      </c>
      <c r="I131" s="119" t="s">
        <v>50</v>
      </c>
      <c r="J131" s="121">
        <v>0</v>
      </c>
      <c r="K131" s="120">
        <v>1.8090277777777778E-2</v>
      </c>
      <c r="L131" s="121">
        <f t="shared" si="30"/>
        <v>56.557901471529114</v>
      </c>
      <c r="M131" s="122">
        <f t="shared" si="27"/>
        <v>146.57104207599693</v>
      </c>
    </row>
    <row r="132" spans="2:13" ht="15.75">
      <c r="B132" s="116">
        <v>11</v>
      </c>
      <c r="C132" s="117" t="s">
        <v>140</v>
      </c>
      <c r="D132" s="118" t="s">
        <v>13</v>
      </c>
      <c r="E132" s="119">
        <v>2008</v>
      </c>
      <c r="F132" s="118" t="s">
        <v>21</v>
      </c>
      <c r="G132" s="120">
        <v>3.9606481481481479E-2</v>
      </c>
      <c r="H132" s="121">
        <f t="shared" si="28"/>
        <v>40.03506721215664</v>
      </c>
      <c r="I132" s="120">
        <v>4.0914351851851848E-2</v>
      </c>
      <c r="J132" s="121">
        <f t="shared" si="29"/>
        <v>45.685997171145694</v>
      </c>
      <c r="K132" s="120">
        <v>1.9444444444444445E-2</v>
      </c>
      <c r="L132" s="121">
        <f t="shared" si="30"/>
        <v>52.61904761904762</v>
      </c>
      <c r="M132" s="122">
        <f t="shared" si="27"/>
        <v>138.34011200234994</v>
      </c>
    </row>
    <row r="133" spans="2:13" ht="15.75">
      <c r="B133" s="116">
        <v>12</v>
      </c>
      <c r="C133" s="117" t="s">
        <v>136</v>
      </c>
      <c r="D133" s="118" t="s">
        <v>13</v>
      </c>
      <c r="E133" s="119">
        <v>2009</v>
      </c>
      <c r="F133" s="119" t="s">
        <v>5</v>
      </c>
      <c r="G133" s="120">
        <v>2.9780092592592594E-2</v>
      </c>
      <c r="H133" s="121">
        <f t="shared" si="28"/>
        <v>53.245239020598525</v>
      </c>
      <c r="I133" s="120">
        <v>3.622685185185185E-2</v>
      </c>
      <c r="J133" s="121">
        <f t="shared" si="29"/>
        <v>51.597444089456879</v>
      </c>
      <c r="K133" s="120">
        <v>3.4155092592592591E-2</v>
      </c>
      <c r="L133" s="121">
        <f t="shared" si="30"/>
        <v>29.955947136563882</v>
      </c>
      <c r="M133" s="122">
        <f t="shared" si="27"/>
        <v>134.7986302466193</v>
      </c>
    </row>
    <row r="134" spans="2:13" ht="15.75">
      <c r="B134" s="116">
        <v>13</v>
      </c>
      <c r="C134" s="117" t="s">
        <v>141</v>
      </c>
      <c r="D134" s="118" t="s">
        <v>17</v>
      </c>
      <c r="E134" s="119">
        <v>2007</v>
      </c>
      <c r="F134" s="118" t="s">
        <v>19</v>
      </c>
      <c r="G134" s="120">
        <v>4.0069444444444442E-2</v>
      </c>
      <c r="H134" s="121">
        <f t="shared" si="28"/>
        <v>39.572501444251877</v>
      </c>
      <c r="I134" s="120">
        <v>3.6550925925925924E-2</v>
      </c>
      <c r="J134" s="121">
        <f t="shared" si="29"/>
        <v>51.139962001266639</v>
      </c>
      <c r="K134" s="120">
        <v>2.5543981481481483E-2</v>
      </c>
      <c r="L134" s="121">
        <f t="shared" si="30"/>
        <v>40.054372451291343</v>
      </c>
      <c r="M134" s="122">
        <f t="shared" si="27"/>
        <v>130.76683589680988</v>
      </c>
    </row>
    <row r="135" spans="2:13" ht="15.75">
      <c r="B135" s="116">
        <v>14</v>
      </c>
      <c r="C135" s="117" t="s">
        <v>139</v>
      </c>
      <c r="D135" s="118" t="s">
        <v>13</v>
      </c>
      <c r="E135" s="119">
        <v>2008</v>
      </c>
      <c r="F135" s="119" t="s">
        <v>5</v>
      </c>
      <c r="G135" s="120">
        <v>3.8252314814814815E-2</v>
      </c>
      <c r="H135" s="121">
        <f t="shared" si="28"/>
        <v>41.452344931921331</v>
      </c>
      <c r="I135" s="120">
        <v>5.122685185185185E-2</v>
      </c>
      <c r="J135" s="121">
        <f t="shared" si="29"/>
        <v>36.488929055580662</v>
      </c>
      <c r="K135" s="120">
        <v>2.9537037037037039E-2</v>
      </c>
      <c r="L135" s="121">
        <f t="shared" si="30"/>
        <v>34.639498432601876</v>
      </c>
      <c r="M135" s="122">
        <f t="shared" si="27"/>
        <v>112.58077242010387</v>
      </c>
    </row>
    <row r="136" spans="2:13" ht="15.75">
      <c r="B136" s="116">
        <v>15</v>
      </c>
      <c r="C136" s="117" t="s">
        <v>137</v>
      </c>
      <c r="D136" s="118" t="s">
        <v>13</v>
      </c>
      <c r="E136" s="119">
        <v>2007</v>
      </c>
      <c r="F136" s="119" t="s">
        <v>5</v>
      </c>
      <c r="G136" s="120">
        <v>3.1203703703703702E-2</v>
      </c>
      <c r="H136" s="121">
        <f t="shared" si="28"/>
        <v>50.81602373887241</v>
      </c>
      <c r="I136" s="119" t="s">
        <v>50</v>
      </c>
      <c r="J136" s="121">
        <v>0</v>
      </c>
      <c r="K136" s="120">
        <v>1.8055555555555557E-2</v>
      </c>
      <c r="L136" s="121">
        <f t="shared" si="30"/>
        <v>56.666666666666664</v>
      </c>
      <c r="M136" s="122">
        <f t="shared" si="27"/>
        <v>107.48269040553907</v>
      </c>
    </row>
    <row r="137" spans="2:13" ht="15.75">
      <c r="B137" s="116">
        <v>16</v>
      </c>
      <c r="C137" s="117" t="s">
        <v>147</v>
      </c>
      <c r="D137" s="118" t="s">
        <v>13</v>
      </c>
      <c r="E137" s="119">
        <v>2008</v>
      </c>
      <c r="F137" s="119" t="s">
        <v>5</v>
      </c>
      <c r="G137" s="120">
        <v>5.6006944444444449E-2</v>
      </c>
      <c r="H137" s="121">
        <f t="shared" si="28"/>
        <v>28.311634635255217</v>
      </c>
      <c r="I137" s="120">
        <v>5.2337962962962968E-2</v>
      </c>
      <c r="J137" s="121">
        <f t="shared" si="29"/>
        <v>35.714285714285715</v>
      </c>
      <c r="K137" s="120">
        <v>2.6238425925925925E-2</v>
      </c>
      <c r="L137" s="121">
        <f t="shared" si="30"/>
        <v>38.99426554918395</v>
      </c>
      <c r="M137" s="122">
        <f t="shared" si="27"/>
        <v>103.02018589872489</v>
      </c>
    </row>
    <row r="138" spans="2:13" ht="15.75">
      <c r="B138" s="116">
        <v>17</v>
      </c>
      <c r="C138" s="117" t="s">
        <v>142</v>
      </c>
      <c r="D138" s="118" t="s">
        <v>13</v>
      </c>
      <c r="E138" s="119">
        <v>2009</v>
      </c>
      <c r="F138" s="119" t="s">
        <v>5</v>
      </c>
      <c r="G138" s="120">
        <v>4.2187499999999996E-2</v>
      </c>
      <c r="H138" s="121">
        <f t="shared" si="28"/>
        <v>37.585733882030183</v>
      </c>
      <c r="I138" s="120">
        <v>5.5312499999999994E-2</v>
      </c>
      <c r="J138" s="121">
        <f t="shared" si="29"/>
        <v>33.79368068633606</v>
      </c>
      <c r="K138" s="120">
        <v>4.0196759259259258E-2</v>
      </c>
      <c r="L138" s="121">
        <f t="shared" si="30"/>
        <v>25.453498416354737</v>
      </c>
      <c r="M138" s="122">
        <f t="shared" si="27"/>
        <v>96.832912984720977</v>
      </c>
    </row>
    <row r="139" spans="2:13" ht="15.75">
      <c r="B139" s="116">
        <v>18</v>
      </c>
      <c r="C139" s="117" t="s">
        <v>146</v>
      </c>
      <c r="D139" s="118" t="s">
        <v>13</v>
      </c>
      <c r="E139" s="119">
        <v>2010</v>
      </c>
      <c r="F139" s="118" t="s">
        <v>14</v>
      </c>
      <c r="G139" s="120">
        <v>5.3506944444444447E-2</v>
      </c>
      <c r="H139" s="121">
        <f t="shared" si="28"/>
        <v>29.634436513086737</v>
      </c>
      <c r="I139" s="120">
        <v>6.6875000000000004E-2</v>
      </c>
      <c r="J139" s="121">
        <f t="shared" si="29"/>
        <v>27.950848044305985</v>
      </c>
      <c r="K139" s="120">
        <v>2.8993055555555553E-2</v>
      </c>
      <c r="L139" s="121">
        <f t="shared" si="30"/>
        <v>35.289421157684636</v>
      </c>
      <c r="M139" s="122">
        <f t="shared" si="27"/>
        <v>92.874705715077368</v>
      </c>
    </row>
    <row r="140" spans="2:13" ht="15.75">
      <c r="B140" s="116">
        <v>19</v>
      </c>
      <c r="C140" s="117" t="s">
        <v>155</v>
      </c>
      <c r="D140" s="118" t="s">
        <v>129</v>
      </c>
      <c r="E140" s="119">
        <v>2007</v>
      </c>
      <c r="F140" s="118" t="s">
        <v>26</v>
      </c>
      <c r="G140" s="119" t="s">
        <v>50</v>
      </c>
      <c r="H140" s="121">
        <v>0</v>
      </c>
      <c r="I140" s="120">
        <v>6.1226851851851859E-2</v>
      </c>
      <c r="J140" s="121">
        <f t="shared" si="29"/>
        <v>30.529300567107747</v>
      </c>
      <c r="K140" s="120">
        <v>1.6435185185185188E-2</v>
      </c>
      <c r="L140" s="121">
        <f t="shared" si="30"/>
        <v>62.25352112676056</v>
      </c>
      <c r="M140" s="122">
        <f t="shared" si="27"/>
        <v>92.7828216938683</v>
      </c>
    </row>
    <row r="141" spans="2:13" ht="15.75">
      <c r="B141" s="116">
        <v>20</v>
      </c>
      <c r="C141" s="117" t="s">
        <v>152</v>
      </c>
      <c r="D141" s="118" t="s">
        <v>13</v>
      </c>
      <c r="E141" s="119">
        <v>2007</v>
      </c>
      <c r="F141" s="119" t="s">
        <v>5</v>
      </c>
      <c r="G141" s="119" t="s">
        <v>50</v>
      </c>
      <c r="H141" s="121">
        <v>0</v>
      </c>
      <c r="I141" s="120">
        <v>4.341435185185185E-2</v>
      </c>
      <c r="J141" s="121">
        <f t="shared" si="29"/>
        <v>43.055185283924288</v>
      </c>
      <c r="K141" s="120">
        <v>2.1250000000000002E-2</v>
      </c>
      <c r="L141" s="121">
        <f t="shared" si="30"/>
        <v>48.148148148148145</v>
      </c>
      <c r="M141" s="122">
        <f t="shared" si="27"/>
        <v>91.203333432072441</v>
      </c>
    </row>
    <row r="142" spans="2:13" ht="15.75">
      <c r="B142" s="116">
        <v>21</v>
      </c>
      <c r="C142" s="117" t="s">
        <v>145</v>
      </c>
      <c r="D142" s="118" t="s">
        <v>13</v>
      </c>
      <c r="E142" s="119">
        <v>2009</v>
      </c>
      <c r="F142" s="119" t="s">
        <v>5</v>
      </c>
      <c r="G142" s="120">
        <v>5.1828703703703703E-2</v>
      </c>
      <c r="H142" s="121">
        <f t="shared" si="28"/>
        <v>30.594015185350603</v>
      </c>
      <c r="I142" s="120">
        <v>7.181712962962962E-2</v>
      </c>
      <c r="J142" s="121">
        <f t="shared" si="29"/>
        <v>26.027397260273975</v>
      </c>
      <c r="K142" s="120">
        <v>3.6898148148148145E-2</v>
      </c>
      <c r="L142" s="121">
        <f t="shared" si="30"/>
        <v>27.728983688833125</v>
      </c>
      <c r="M142" s="122">
        <f t="shared" si="27"/>
        <v>84.350396134457696</v>
      </c>
    </row>
    <row r="143" spans="2:13" ht="15.75">
      <c r="B143" s="116">
        <v>22</v>
      </c>
      <c r="C143" s="117" t="s">
        <v>144</v>
      </c>
      <c r="D143" s="118" t="s">
        <v>13</v>
      </c>
      <c r="E143" s="119">
        <v>2009</v>
      </c>
      <c r="F143" s="119" t="s">
        <v>5</v>
      </c>
      <c r="G143" s="120">
        <v>4.6134259259259264E-2</v>
      </c>
      <c r="H143" s="121">
        <f t="shared" si="28"/>
        <v>34.37029603612644</v>
      </c>
      <c r="I143" s="120">
        <v>4.2291666666666665E-2</v>
      </c>
      <c r="J143" s="121">
        <f t="shared" si="29"/>
        <v>44.198139025725233</v>
      </c>
      <c r="K143" s="119" t="s">
        <v>50</v>
      </c>
      <c r="L143" s="121">
        <v>0</v>
      </c>
      <c r="M143" s="122">
        <f t="shared" si="27"/>
        <v>78.568435061851673</v>
      </c>
    </row>
    <row r="144" spans="2:13" ht="15.75">
      <c r="B144" s="116">
        <v>23</v>
      </c>
      <c r="C144" s="117" t="s">
        <v>150</v>
      </c>
      <c r="D144" s="118" t="s">
        <v>13</v>
      </c>
      <c r="E144" s="119">
        <v>2007</v>
      </c>
      <c r="F144" s="118" t="s">
        <v>34</v>
      </c>
      <c r="G144" s="120">
        <v>7.9976851851851841E-2</v>
      </c>
      <c r="H144" s="121">
        <f t="shared" si="28"/>
        <v>19.826338639652679</v>
      </c>
      <c r="I144" s="120">
        <v>6.4398148148148149E-2</v>
      </c>
      <c r="J144" s="121">
        <f t="shared" si="29"/>
        <v>29.02588066139468</v>
      </c>
      <c r="K144" s="120">
        <v>5.0231481481481481E-2</v>
      </c>
      <c r="L144" s="121">
        <f t="shared" si="30"/>
        <v>20.368663594470046</v>
      </c>
      <c r="M144" s="122">
        <f t="shared" si="27"/>
        <v>69.220882895517406</v>
      </c>
    </row>
    <row r="145" spans="2:13" ht="15.75">
      <c r="B145" s="116">
        <v>24</v>
      </c>
      <c r="C145" s="117" t="s">
        <v>148</v>
      </c>
      <c r="D145" s="118" t="s">
        <v>13</v>
      </c>
      <c r="E145" s="119">
        <v>2008</v>
      </c>
      <c r="F145" s="119" t="s">
        <v>5</v>
      </c>
      <c r="G145" s="120">
        <v>6.7245370370370372E-2</v>
      </c>
      <c r="H145" s="121">
        <f t="shared" si="28"/>
        <v>23.580034423407916</v>
      </c>
      <c r="I145" s="120">
        <v>9.9918981481481484E-2</v>
      </c>
      <c r="J145" s="121">
        <f t="shared" si="29"/>
        <v>18.707285995598287</v>
      </c>
      <c r="K145" s="120">
        <v>4.9953703703703702E-2</v>
      </c>
      <c r="L145" s="121">
        <f t="shared" si="30"/>
        <v>20.481927710843376</v>
      </c>
      <c r="M145" s="122">
        <f t="shared" si="27"/>
        <v>62.769248129849586</v>
      </c>
    </row>
    <row r="146" spans="2:13" ht="15.75">
      <c r="B146" s="116">
        <v>25</v>
      </c>
      <c r="C146" s="117" t="s">
        <v>143</v>
      </c>
      <c r="D146" s="118" t="s">
        <v>13</v>
      </c>
      <c r="E146" s="119">
        <v>2009</v>
      </c>
      <c r="F146" s="119" t="s">
        <v>5</v>
      </c>
      <c r="G146" s="120">
        <v>4.50462962962963E-2</v>
      </c>
      <c r="H146" s="121">
        <f t="shared" si="28"/>
        <v>35.200411099691678</v>
      </c>
      <c r="I146" s="120">
        <v>6.9166666666666668E-2</v>
      </c>
      <c r="J146" s="121">
        <f t="shared" si="29"/>
        <v>27.02476572958501</v>
      </c>
      <c r="K146" s="119" t="s">
        <v>50</v>
      </c>
      <c r="L146" s="121">
        <v>0</v>
      </c>
      <c r="M146" s="122">
        <f t="shared" si="27"/>
        <v>62.225176829276691</v>
      </c>
    </row>
    <row r="147" spans="2:13" ht="15.75">
      <c r="B147" s="116">
        <v>26</v>
      </c>
      <c r="C147" s="117" t="s">
        <v>151</v>
      </c>
      <c r="D147" s="118" t="s">
        <v>13</v>
      </c>
      <c r="E147" s="119">
        <v>2009</v>
      </c>
      <c r="F147" s="119" t="s">
        <v>5</v>
      </c>
      <c r="G147" s="120">
        <v>8.3900462962962954E-2</v>
      </c>
      <c r="H147" s="121">
        <f t="shared" si="28"/>
        <v>18.89915850462133</v>
      </c>
      <c r="I147" s="120">
        <v>8.5393518518518521E-2</v>
      </c>
      <c r="J147" s="121">
        <f t="shared" si="29"/>
        <v>21.889400921658989</v>
      </c>
      <c r="K147" s="120">
        <v>6.0335648148148145E-2</v>
      </c>
      <c r="L147" s="121">
        <f t="shared" si="30"/>
        <v>16.957605985037407</v>
      </c>
      <c r="M147" s="122">
        <f t="shared" si="27"/>
        <v>57.746165411317719</v>
      </c>
    </row>
    <row r="148" spans="2:13" ht="15.75">
      <c r="B148" s="116">
        <v>27</v>
      </c>
      <c r="C148" s="117" t="s">
        <v>43</v>
      </c>
      <c r="D148" s="118" t="s">
        <v>242</v>
      </c>
      <c r="E148" s="119">
        <v>2007</v>
      </c>
      <c r="F148" s="118" t="s">
        <v>14</v>
      </c>
      <c r="G148" s="119" t="s">
        <v>50</v>
      </c>
      <c r="H148" s="121">
        <v>0</v>
      </c>
      <c r="I148" s="119" t="s">
        <v>50</v>
      </c>
      <c r="J148" s="121">
        <v>0</v>
      </c>
      <c r="K148" s="120">
        <v>2.2037037037037036E-2</v>
      </c>
      <c r="L148" s="121">
        <f t="shared" si="30"/>
        <v>46.428571428571438</v>
      </c>
      <c r="M148" s="122">
        <f t="shared" si="27"/>
        <v>46.428571428571438</v>
      </c>
    </row>
    <row r="149" spans="2:13" ht="15.75">
      <c r="B149" s="116">
        <v>28</v>
      </c>
      <c r="C149" s="152" t="s">
        <v>156</v>
      </c>
      <c r="D149" s="118" t="s">
        <v>13</v>
      </c>
      <c r="E149" s="119">
        <v>2007</v>
      </c>
      <c r="F149" s="119" t="s">
        <v>5</v>
      </c>
      <c r="G149" s="119" t="s">
        <v>50</v>
      </c>
      <c r="H149" s="121">
        <v>0</v>
      </c>
      <c r="I149" s="120">
        <v>8.8078703703703701E-2</v>
      </c>
      <c r="J149" s="121">
        <f t="shared" si="29"/>
        <v>21.222076215505918</v>
      </c>
      <c r="K149" s="120">
        <v>4.0810185185185185E-2</v>
      </c>
      <c r="L149" s="121">
        <f t="shared" si="30"/>
        <v>25.070901871809415</v>
      </c>
      <c r="M149" s="122">
        <f t="shared" si="27"/>
        <v>46.292978087315333</v>
      </c>
    </row>
    <row r="150" spans="2:13" ht="15.75">
      <c r="B150" s="116">
        <v>29</v>
      </c>
      <c r="C150" s="117" t="s">
        <v>154</v>
      </c>
      <c r="D150" s="118" t="s">
        <v>13</v>
      </c>
      <c r="E150" s="119">
        <v>2008</v>
      </c>
      <c r="F150" s="119" t="s">
        <v>5</v>
      </c>
      <c r="G150" s="119" t="s">
        <v>50</v>
      </c>
      <c r="H150" s="121">
        <v>0</v>
      </c>
      <c r="I150" s="120">
        <v>0.10540509259259261</v>
      </c>
      <c r="J150" s="121">
        <f t="shared" si="29"/>
        <v>17.73361150763149</v>
      </c>
      <c r="K150" s="120">
        <v>4.1053240740740744E-2</v>
      </c>
      <c r="L150" s="121">
        <f t="shared" si="30"/>
        <v>24.922469692698055</v>
      </c>
      <c r="M150" s="122">
        <f t="shared" si="27"/>
        <v>42.656081200329545</v>
      </c>
    </row>
    <row r="151" spans="2:13" ht="15.75">
      <c r="B151" s="116">
        <v>30</v>
      </c>
      <c r="C151" s="117" t="s">
        <v>153</v>
      </c>
      <c r="D151" s="118" t="s">
        <v>13</v>
      </c>
      <c r="E151" s="119">
        <v>2010</v>
      </c>
      <c r="F151" s="119" t="s">
        <v>5</v>
      </c>
      <c r="G151" s="119" t="s">
        <v>50</v>
      </c>
      <c r="H151" s="121">
        <v>0</v>
      </c>
      <c r="I151" s="120">
        <v>8.5613425925925926E-2</v>
      </c>
      <c r="J151" s="121">
        <f t="shared" si="29"/>
        <v>21.83317561173449</v>
      </c>
      <c r="K151" s="119" t="s">
        <v>50</v>
      </c>
      <c r="L151" s="121">
        <v>0</v>
      </c>
      <c r="M151" s="122">
        <f t="shared" si="27"/>
        <v>21.83317561173449</v>
      </c>
    </row>
    <row r="152" spans="2:13" ht="16.5" thickBot="1">
      <c r="B152" s="123">
        <v>31</v>
      </c>
      <c r="C152" s="153" t="s">
        <v>149</v>
      </c>
      <c r="D152" s="125" t="s">
        <v>13</v>
      </c>
      <c r="E152" s="126">
        <v>2009</v>
      </c>
      <c r="F152" s="126" t="s">
        <v>5</v>
      </c>
      <c r="G152" s="128">
        <v>7.4212962962962967E-2</v>
      </c>
      <c r="H152" s="127">
        <f t="shared" si="28"/>
        <v>21.36618839675608</v>
      </c>
      <c r="I152" s="126" t="s">
        <v>50</v>
      </c>
      <c r="J152" s="127">
        <v>0</v>
      </c>
      <c r="K152" s="126" t="s">
        <v>50</v>
      </c>
      <c r="L152" s="127">
        <v>0</v>
      </c>
      <c r="M152" s="129">
        <f t="shared" si="27"/>
        <v>21.36618839675608</v>
      </c>
    </row>
    <row r="153" spans="2:13" ht="15.75">
      <c r="B153" s="138"/>
      <c r="C153" s="139"/>
      <c r="D153" s="139"/>
      <c r="E153" s="137"/>
      <c r="F153" s="137"/>
      <c r="G153" s="137"/>
      <c r="H153" s="137"/>
      <c r="I153" s="137"/>
      <c r="J153" s="137"/>
      <c r="K153" s="137"/>
      <c r="L153" s="137"/>
      <c r="M153" s="137"/>
    </row>
    <row r="154" spans="2:13" s="7" customFormat="1" ht="22.5">
      <c r="B154" s="304" t="s">
        <v>7</v>
      </c>
      <c r="C154" s="304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</row>
    <row r="155" spans="2:13" ht="16.5" thickBot="1">
      <c r="B155" s="138"/>
      <c r="C155" s="139"/>
      <c r="D155" s="139"/>
      <c r="E155" s="137"/>
      <c r="F155" s="137"/>
      <c r="G155" s="137"/>
      <c r="H155" s="137"/>
      <c r="I155" s="137"/>
      <c r="J155" s="137"/>
      <c r="K155" s="137"/>
      <c r="L155" s="137"/>
      <c r="M155" s="137"/>
    </row>
    <row r="156" spans="2:13" ht="15.75">
      <c r="B156" s="112" t="s">
        <v>0</v>
      </c>
      <c r="C156" s="113" t="s">
        <v>1</v>
      </c>
      <c r="D156" s="113" t="s">
        <v>2</v>
      </c>
      <c r="E156" s="113" t="s">
        <v>3</v>
      </c>
      <c r="F156" s="113" t="s">
        <v>4</v>
      </c>
      <c r="G156" s="113" t="s">
        <v>67</v>
      </c>
      <c r="H156" s="113" t="s">
        <v>6</v>
      </c>
      <c r="I156" s="114" t="s">
        <v>68</v>
      </c>
      <c r="J156" s="114" t="s">
        <v>6</v>
      </c>
      <c r="K156" s="114" t="s">
        <v>12</v>
      </c>
      <c r="L156" s="114" t="s">
        <v>6</v>
      </c>
      <c r="M156" s="115" t="s">
        <v>11</v>
      </c>
    </row>
    <row r="157" spans="2:13" ht="15.75">
      <c r="B157" s="140">
        <v>1</v>
      </c>
      <c r="C157" s="141" t="s">
        <v>157</v>
      </c>
      <c r="D157" s="118" t="s">
        <v>13</v>
      </c>
      <c r="E157" s="118">
        <v>2010</v>
      </c>
      <c r="F157" s="118" t="s">
        <v>5</v>
      </c>
      <c r="G157" s="142">
        <v>2.2268518518518521E-2</v>
      </c>
      <c r="H157" s="143">
        <f>SUM(G$157/G157*100)</f>
        <v>100</v>
      </c>
      <c r="I157" s="120">
        <v>3.8032407407407411E-2</v>
      </c>
      <c r="J157" s="121">
        <f>SUM(I$163/I157*100)</f>
        <v>96.682897139379193</v>
      </c>
      <c r="K157" s="120">
        <v>2.3773148148148151E-2</v>
      </c>
      <c r="L157" s="121">
        <f>SUM(K$159/K157*100)</f>
        <v>94.01168451801361</v>
      </c>
      <c r="M157" s="122">
        <f t="shared" ref="M157:M165" si="31">SUM(H157,J157,L157)</f>
        <v>290.6945816573928</v>
      </c>
    </row>
    <row r="158" spans="2:13" ht="15.75">
      <c r="B158" s="140">
        <v>2</v>
      </c>
      <c r="C158" s="141" t="s">
        <v>24</v>
      </c>
      <c r="D158" s="118" t="s">
        <v>13</v>
      </c>
      <c r="E158" s="118">
        <v>2007</v>
      </c>
      <c r="F158" s="118" t="s">
        <v>5</v>
      </c>
      <c r="G158" s="142">
        <v>2.7789351851851853E-2</v>
      </c>
      <c r="H158" s="143">
        <f>SUM(G$157/G158*100)</f>
        <v>80.133277800916289</v>
      </c>
      <c r="I158" s="120">
        <v>4.1331018518518517E-2</v>
      </c>
      <c r="J158" s="121">
        <f t="shared" ref="J158:J163" si="32">SUM(I$163/I158*100)</f>
        <v>88.966676001120149</v>
      </c>
      <c r="K158" s="120">
        <v>2.4375000000000004E-2</v>
      </c>
      <c r="L158" s="121">
        <f t="shared" ref="L158:L165" si="33">SUM(K$159/K158*100)</f>
        <v>91.690408357074986</v>
      </c>
      <c r="M158" s="122">
        <f t="shared" si="31"/>
        <v>260.79036215911145</v>
      </c>
    </row>
    <row r="159" spans="2:13" ht="15.75">
      <c r="B159" s="140">
        <v>3</v>
      </c>
      <c r="C159" s="141" t="s">
        <v>159</v>
      </c>
      <c r="D159" s="118" t="s">
        <v>13</v>
      </c>
      <c r="E159" s="118">
        <v>2008</v>
      </c>
      <c r="F159" s="118" t="s">
        <v>5</v>
      </c>
      <c r="G159" s="142">
        <v>4.2002314814814812E-2</v>
      </c>
      <c r="H159" s="143">
        <f>SUM(G$157/G159*100)</f>
        <v>53.017360154312485</v>
      </c>
      <c r="I159" s="120">
        <v>5.6574074074074075E-2</v>
      </c>
      <c r="J159" s="121">
        <f t="shared" si="32"/>
        <v>64.995908346972172</v>
      </c>
      <c r="K159" s="120">
        <v>2.2349537037037032E-2</v>
      </c>
      <c r="L159" s="121">
        <f t="shared" si="33"/>
        <v>100</v>
      </c>
      <c r="M159" s="122">
        <f t="shared" si="31"/>
        <v>218.01326850128464</v>
      </c>
    </row>
    <row r="160" spans="2:13" ht="15.75">
      <c r="B160" s="140">
        <v>4</v>
      </c>
      <c r="C160" s="141" t="s">
        <v>25</v>
      </c>
      <c r="D160" s="118" t="s">
        <v>241</v>
      </c>
      <c r="E160" s="118">
        <v>2008</v>
      </c>
      <c r="F160" s="118" t="s">
        <v>26</v>
      </c>
      <c r="G160" s="142">
        <v>5.2048611111111108E-2</v>
      </c>
      <c r="H160" s="143">
        <f>SUM(G$157/G160*100)</f>
        <v>42.784078274405168</v>
      </c>
      <c r="I160" s="120">
        <v>6.293981481481481E-2</v>
      </c>
      <c r="J160" s="121">
        <f t="shared" si="32"/>
        <v>58.422214049282836</v>
      </c>
      <c r="K160" s="120">
        <v>2.5497685185185189E-2</v>
      </c>
      <c r="L160" s="121">
        <f t="shared" si="33"/>
        <v>87.653200181570554</v>
      </c>
      <c r="M160" s="122">
        <f t="shared" si="31"/>
        <v>188.85949250525857</v>
      </c>
    </row>
    <row r="161" spans="2:13" ht="15.75">
      <c r="B161" s="140">
        <v>5</v>
      </c>
      <c r="C161" s="141" t="s">
        <v>158</v>
      </c>
      <c r="D161" s="118" t="s">
        <v>13</v>
      </c>
      <c r="E161" s="118">
        <v>2008</v>
      </c>
      <c r="F161" s="118" t="s">
        <v>21</v>
      </c>
      <c r="G161" s="142">
        <v>4.0648148148148149E-2</v>
      </c>
      <c r="H161" s="143">
        <f>SUM(G$157/G161*100)</f>
        <v>54.783599088838272</v>
      </c>
      <c r="I161" s="120">
        <v>8.6261574074074074E-2</v>
      </c>
      <c r="J161" s="121">
        <f t="shared" si="32"/>
        <v>42.62713001475916</v>
      </c>
      <c r="K161" s="120">
        <v>2.6620370370370374E-2</v>
      </c>
      <c r="L161" s="121">
        <f t="shared" si="33"/>
        <v>83.956521739130409</v>
      </c>
      <c r="M161" s="122">
        <f t="shared" si="31"/>
        <v>181.36725084272786</v>
      </c>
    </row>
    <row r="162" spans="2:13" ht="15.75">
      <c r="B162" s="140">
        <v>6</v>
      </c>
      <c r="C162" s="141" t="s">
        <v>23</v>
      </c>
      <c r="D162" s="118" t="s">
        <v>17</v>
      </c>
      <c r="E162" s="118">
        <v>2007</v>
      </c>
      <c r="F162" s="118" t="s">
        <v>20</v>
      </c>
      <c r="G162" s="119" t="s">
        <v>50</v>
      </c>
      <c r="H162" s="143">
        <v>0</v>
      </c>
      <c r="I162" s="120">
        <v>5.2824074074074079E-2</v>
      </c>
      <c r="J162" s="121">
        <f t="shared" si="32"/>
        <v>69.609991235758102</v>
      </c>
      <c r="K162" s="120">
        <v>2.9421296296296296E-2</v>
      </c>
      <c r="L162" s="121">
        <f t="shared" si="33"/>
        <v>75.963808025177016</v>
      </c>
      <c r="M162" s="122">
        <f t="shared" si="31"/>
        <v>145.57379926093512</v>
      </c>
    </row>
    <row r="163" spans="2:13" ht="15.75">
      <c r="B163" s="140">
        <v>7</v>
      </c>
      <c r="C163" s="141" t="s">
        <v>161</v>
      </c>
      <c r="D163" s="118" t="s">
        <v>13</v>
      </c>
      <c r="E163" s="118">
        <v>2008</v>
      </c>
      <c r="F163" s="118" t="s">
        <v>5</v>
      </c>
      <c r="G163" s="119" t="s">
        <v>50</v>
      </c>
      <c r="H163" s="143">
        <v>0</v>
      </c>
      <c r="I163" s="120">
        <v>3.6770833333333336E-2</v>
      </c>
      <c r="J163" s="121">
        <f t="shared" si="32"/>
        <v>100</v>
      </c>
      <c r="K163" s="119" t="s">
        <v>50</v>
      </c>
      <c r="L163" s="121">
        <v>0</v>
      </c>
      <c r="M163" s="122">
        <f t="shared" si="31"/>
        <v>100</v>
      </c>
    </row>
    <row r="164" spans="2:13" ht="15.75">
      <c r="B164" s="140">
        <v>8</v>
      </c>
      <c r="C164" s="141" t="s">
        <v>160</v>
      </c>
      <c r="D164" s="118" t="s">
        <v>13</v>
      </c>
      <c r="E164" s="118">
        <v>2008</v>
      </c>
      <c r="F164" s="118" t="s">
        <v>5</v>
      </c>
      <c r="G164" s="142">
        <v>7.4606481481481482E-2</v>
      </c>
      <c r="H164" s="143">
        <f>SUM(G$157/G164*100)</f>
        <v>29.847967731926779</v>
      </c>
      <c r="I164" s="119" t="s">
        <v>50</v>
      </c>
      <c r="J164" s="121">
        <v>0</v>
      </c>
      <c r="K164" s="120">
        <v>3.2164351851851854E-2</v>
      </c>
      <c r="L164" s="121">
        <f t="shared" si="33"/>
        <v>69.48542641237853</v>
      </c>
      <c r="M164" s="122">
        <f t="shared" si="31"/>
        <v>99.333394144305316</v>
      </c>
    </row>
    <row r="165" spans="2:13" ht="16.5" thickBot="1">
      <c r="B165" s="144">
        <v>9</v>
      </c>
      <c r="C165" s="145" t="s">
        <v>162</v>
      </c>
      <c r="D165" s="125" t="s">
        <v>13</v>
      </c>
      <c r="E165" s="125">
        <v>2009</v>
      </c>
      <c r="F165" s="125" t="s">
        <v>5</v>
      </c>
      <c r="G165" s="126" t="s">
        <v>50</v>
      </c>
      <c r="H165" s="147">
        <v>0</v>
      </c>
      <c r="I165" s="126" t="s">
        <v>50</v>
      </c>
      <c r="J165" s="127">
        <v>0</v>
      </c>
      <c r="K165" s="128">
        <v>2.461805555555556E-2</v>
      </c>
      <c r="L165" s="127">
        <f t="shared" si="33"/>
        <v>90.785143394452248</v>
      </c>
      <c r="M165" s="129">
        <f t="shared" si="31"/>
        <v>90.785143394452248</v>
      </c>
    </row>
    <row r="166" spans="2:13">
      <c r="B166" s="23"/>
    </row>
  </sheetData>
  <sortState ref="B157:M167">
    <sortCondition descending="1" ref="M157"/>
  </sortState>
  <mergeCells count="10">
    <mergeCell ref="B119:C119"/>
    <mergeCell ref="B154:C154"/>
    <mergeCell ref="B25:C25"/>
    <mergeCell ref="B5:C5"/>
    <mergeCell ref="B58:C58"/>
    <mergeCell ref="B107:C107"/>
    <mergeCell ref="B42:C42"/>
    <mergeCell ref="B67:C67"/>
    <mergeCell ref="B82:C82"/>
    <mergeCell ref="B95:C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3"/>
  <sheetViews>
    <sheetView topLeftCell="A124" workbookViewId="0">
      <selection activeCell="D144" sqref="D144"/>
    </sheetView>
  </sheetViews>
  <sheetFormatPr defaultRowHeight="15"/>
  <cols>
    <col min="2" max="2" width="4.28515625" style="1" customWidth="1"/>
    <col min="3" max="3" width="25.28515625" customWidth="1"/>
    <col min="4" max="4" width="30.5703125" customWidth="1"/>
    <col min="5" max="6" width="9.140625" style="1"/>
    <col min="7" max="7" width="10.7109375" style="1" customWidth="1"/>
    <col min="8" max="8" width="12.85546875" style="1" bestFit="1" customWidth="1"/>
    <col min="9" max="9" width="9.85546875" style="1" customWidth="1"/>
    <col min="10" max="11" width="9.140625" style="1"/>
    <col min="12" max="12" width="10.140625" style="1" customWidth="1"/>
    <col min="13" max="13" width="13.5703125" style="1" customWidth="1"/>
  </cols>
  <sheetData>
    <row r="2" spans="2:13" ht="18.75" customHeight="1">
      <c r="D2" s="19"/>
      <c r="E2" s="20" t="s">
        <v>86</v>
      </c>
      <c r="F2" s="17"/>
      <c r="G2" s="20"/>
      <c r="H2" s="20"/>
    </row>
    <row r="3" spans="2:13" ht="18.75" customHeight="1">
      <c r="D3" s="19"/>
      <c r="E3" s="20" t="s">
        <v>87</v>
      </c>
      <c r="F3" s="17"/>
      <c r="G3" s="20"/>
      <c r="H3" s="20"/>
    </row>
    <row r="4" spans="2:13" ht="22.5" customHeight="1">
      <c r="D4" s="309" t="s">
        <v>244</v>
      </c>
      <c r="E4" s="309"/>
      <c r="F4" s="309"/>
      <c r="G4" s="309"/>
      <c r="H4" s="309"/>
    </row>
    <row r="5" spans="2:13" ht="22.5">
      <c r="B5" s="305" t="s">
        <v>69</v>
      </c>
      <c r="C5" s="305"/>
      <c r="F5" s="2"/>
    </row>
    <row r="6" spans="2:13" ht="23.25" thickBot="1">
      <c r="B6" s="18"/>
      <c r="C6" s="15"/>
      <c r="F6" s="2"/>
    </row>
    <row r="7" spans="2:13" ht="15" customHeight="1">
      <c r="B7" s="112" t="s">
        <v>0</v>
      </c>
      <c r="C7" s="113" t="s">
        <v>1</v>
      </c>
      <c r="D7" s="113" t="s">
        <v>2</v>
      </c>
      <c r="E7" s="113" t="s">
        <v>3</v>
      </c>
      <c r="F7" s="113" t="s">
        <v>4</v>
      </c>
      <c r="G7" s="113" t="s">
        <v>67</v>
      </c>
      <c r="H7" s="113" t="s">
        <v>6</v>
      </c>
      <c r="I7" s="114" t="s">
        <v>68</v>
      </c>
      <c r="J7" s="114" t="s">
        <v>6</v>
      </c>
      <c r="K7" s="114" t="s">
        <v>12</v>
      </c>
      <c r="L7" s="114" t="s">
        <v>6</v>
      </c>
      <c r="M7" s="115" t="s">
        <v>11</v>
      </c>
    </row>
    <row r="8" spans="2:13" ht="15.75">
      <c r="B8" s="116">
        <v>1</v>
      </c>
      <c r="C8" s="154" t="s">
        <v>70</v>
      </c>
      <c r="D8" s="118" t="s">
        <v>242</v>
      </c>
      <c r="E8" s="119">
        <v>1994</v>
      </c>
      <c r="F8" s="119" t="s">
        <v>64</v>
      </c>
      <c r="G8" s="120">
        <v>3.037037037037037E-2</v>
      </c>
      <c r="H8" s="121">
        <f>SUM(G$10/G8*100)</f>
        <v>98.513719512195124</v>
      </c>
      <c r="I8" s="120">
        <v>4.6863425925925926E-2</v>
      </c>
      <c r="J8" s="121">
        <f t="shared" ref="J8:J28" si="0">SUM(I$8/I8*100)</f>
        <v>100</v>
      </c>
      <c r="K8" s="120">
        <v>1.2743055555555556E-2</v>
      </c>
      <c r="L8" s="121">
        <f t="shared" ref="L8:L19" si="1">SUM(K$8/K8*100)</f>
        <v>100</v>
      </c>
      <c r="M8" s="122">
        <f t="shared" ref="M8:M34" si="2">SUM(H8,J8,L8)</f>
        <v>298.51371951219511</v>
      </c>
    </row>
    <row r="9" spans="2:13" ht="15.75">
      <c r="B9" s="155">
        <v>2</v>
      </c>
      <c r="C9" s="154" t="s">
        <v>176</v>
      </c>
      <c r="D9" s="118" t="s">
        <v>241</v>
      </c>
      <c r="E9" s="119">
        <v>1986</v>
      </c>
      <c r="F9" s="119" t="s">
        <v>64</v>
      </c>
      <c r="G9" s="120">
        <v>3.1747685185185184E-2</v>
      </c>
      <c r="H9" s="121">
        <f>SUM(G$10/G9*100)</f>
        <v>94.239883339409403</v>
      </c>
      <c r="I9" s="120">
        <v>4.9687499999999996E-2</v>
      </c>
      <c r="J9" s="121">
        <f t="shared" si="0"/>
        <v>94.316328907523882</v>
      </c>
      <c r="K9" s="120">
        <v>1.2870370370370372E-2</v>
      </c>
      <c r="L9" s="121">
        <f t="shared" si="1"/>
        <v>99.01079136690646</v>
      </c>
      <c r="M9" s="122">
        <f t="shared" si="2"/>
        <v>287.56700361383974</v>
      </c>
    </row>
    <row r="10" spans="2:13" ht="15.75">
      <c r="B10" s="116">
        <v>3</v>
      </c>
      <c r="C10" s="154" t="s">
        <v>76</v>
      </c>
      <c r="D10" s="118" t="s">
        <v>242</v>
      </c>
      <c r="E10" s="119">
        <v>1997</v>
      </c>
      <c r="F10" s="119" t="s">
        <v>64</v>
      </c>
      <c r="G10" s="120">
        <v>2.991898148148148E-2</v>
      </c>
      <c r="H10" s="121">
        <f>SUM(G$10/G10*100)</f>
        <v>100</v>
      </c>
      <c r="I10" s="120">
        <v>5.2013888888888887E-2</v>
      </c>
      <c r="J10" s="121">
        <f t="shared" si="0"/>
        <v>90.097908322207388</v>
      </c>
      <c r="K10" s="120">
        <v>1.3981481481481482E-2</v>
      </c>
      <c r="L10" s="121">
        <f t="shared" si="1"/>
        <v>91.142384105960261</v>
      </c>
      <c r="M10" s="122">
        <f t="shared" si="2"/>
        <v>281.24029242816766</v>
      </c>
    </row>
    <row r="11" spans="2:13" ht="15.75">
      <c r="B11" s="116">
        <v>4</v>
      </c>
      <c r="C11" s="154" t="s">
        <v>80</v>
      </c>
      <c r="D11" s="118" t="s">
        <v>242</v>
      </c>
      <c r="E11" s="119">
        <v>1999</v>
      </c>
      <c r="F11" s="119" t="s">
        <v>65</v>
      </c>
      <c r="G11" s="120">
        <v>3.1354166666666662E-2</v>
      </c>
      <c r="H11" s="121">
        <f t="shared" ref="H11:H32" si="3">SUM(G$10/G11*100)</f>
        <v>95.422665190107054</v>
      </c>
      <c r="I11" s="120">
        <v>5.0763888888888886E-2</v>
      </c>
      <c r="J11" s="121">
        <f t="shared" si="0"/>
        <v>92.316461468308262</v>
      </c>
      <c r="K11" s="120">
        <v>1.3680555555555555E-2</v>
      </c>
      <c r="L11" s="121">
        <f t="shared" si="1"/>
        <v>93.147208121827418</v>
      </c>
      <c r="M11" s="122">
        <f t="shared" si="2"/>
        <v>280.88633478024275</v>
      </c>
    </row>
    <row r="12" spans="2:13" ht="15.75">
      <c r="B12" s="116">
        <v>5</v>
      </c>
      <c r="C12" s="154" t="s">
        <v>83</v>
      </c>
      <c r="D12" s="118" t="s">
        <v>13</v>
      </c>
      <c r="E12" s="119">
        <v>1994</v>
      </c>
      <c r="F12" s="119" t="s">
        <v>65</v>
      </c>
      <c r="G12" s="120">
        <v>3.2743055555555553E-2</v>
      </c>
      <c r="H12" s="121">
        <f t="shared" si="3"/>
        <v>91.375044185224468</v>
      </c>
      <c r="I12" s="120">
        <v>5.3680555555555558E-2</v>
      </c>
      <c r="J12" s="121">
        <f t="shared" si="0"/>
        <v>87.300560586459682</v>
      </c>
      <c r="K12" s="120">
        <v>1.3854166666666666E-2</v>
      </c>
      <c r="L12" s="121">
        <f t="shared" si="1"/>
        <v>91.979949874686724</v>
      </c>
      <c r="M12" s="122">
        <f t="shared" si="2"/>
        <v>270.65555464637089</v>
      </c>
    </row>
    <row r="13" spans="2:13" ht="15.75">
      <c r="B13" s="116">
        <v>6</v>
      </c>
      <c r="C13" s="154" t="s">
        <v>72</v>
      </c>
      <c r="D13" s="118" t="s">
        <v>18</v>
      </c>
      <c r="E13" s="119">
        <v>1983</v>
      </c>
      <c r="F13" s="119" t="s">
        <v>65</v>
      </c>
      <c r="G13" s="120">
        <v>3.1458333333333331E-2</v>
      </c>
      <c r="H13" s="121">
        <f t="shared" si="3"/>
        <v>95.106696100073577</v>
      </c>
      <c r="I13" s="120">
        <v>5.019675925925926E-2</v>
      </c>
      <c r="J13" s="121">
        <f t="shared" si="0"/>
        <v>93.359465068019361</v>
      </c>
      <c r="K13" s="120">
        <v>1.5740740740740743E-2</v>
      </c>
      <c r="L13" s="121">
        <f t="shared" si="1"/>
        <v>80.95588235294116</v>
      </c>
      <c r="M13" s="122">
        <f t="shared" si="2"/>
        <v>269.42204352103408</v>
      </c>
    </row>
    <row r="14" spans="2:13" ht="15.75">
      <c r="B14" s="155">
        <v>7</v>
      </c>
      <c r="C14" s="154" t="s">
        <v>172</v>
      </c>
      <c r="D14" s="119" t="s">
        <v>166</v>
      </c>
      <c r="E14" s="119">
        <v>1996</v>
      </c>
      <c r="F14" s="119" t="s">
        <v>34</v>
      </c>
      <c r="G14" s="120">
        <v>3.394675925925926E-2</v>
      </c>
      <c r="H14" s="121">
        <f t="shared" si="3"/>
        <v>88.135015342652565</v>
      </c>
      <c r="I14" s="120">
        <v>5.5532407407407412E-2</v>
      </c>
      <c r="J14" s="121">
        <f t="shared" si="0"/>
        <v>84.389328887036257</v>
      </c>
      <c r="K14" s="120">
        <v>1.3414351851851851E-2</v>
      </c>
      <c r="L14" s="121">
        <f t="shared" si="1"/>
        <v>94.995685936151858</v>
      </c>
      <c r="M14" s="122">
        <f t="shared" si="2"/>
        <v>267.52003016584069</v>
      </c>
    </row>
    <row r="15" spans="2:13" ht="15.75">
      <c r="B15" s="116">
        <v>8</v>
      </c>
      <c r="C15" s="154" t="s">
        <v>82</v>
      </c>
      <c r="D15" s="118" t="s">
        <v>13</v>
      </c>
      <c r="E15" s="119">
        <v>1992</v>
      </c>
      <c r="F15" s="119" t="s">
        <v>65</v>
      </c>
      <c r="G15" s="120">
        <v>3.6747685185185182E-2</v>
      </c>
      <c r="H15" s="121">
        <f t="shared" si="3"/>
        <v>81.417322834645674</v>
      </c>
      <c r="I15" s="120">
        <v>5.1979166666666667E-2</v>
      </c>
      <c r="J15" s="121">
        <f t="shared" si="0"/>
        <v>90.158093965709199</v>
      </c>
      <c r="K15" s="120">
        <v>1.4571759259259258E-2</v>
      </c>
      <c r="L15" s="121">
        <f t="shared" si="1"/>
        <v>87.450357426528996</v>
      </c>
      <c r="M15" s="122">
        <f t="shared" si="2"/>
        <v>259.02577422688387</v>
      </c>
    </row>
    <row r="16" spans="2:13" ht="15.75">
      <c r="B16" s="116">
        <v>9</v>
      </c>
      <c r="C16" s="154" t="s">
        <v>74</v>
      </c>
      <c r="D16" s="118" t="s">
        <v>13</v>
      </c>
      <c r="E16" s="119">
        <v>1990</v>
      </c>
      <c r="F16" s="119" t="s">
        <v>33</v>
      </c>
      <c r="G16" s="120">
        <v>3.7581018518518521E-2</v>
      </c>
      <c r="H16" s="121">
        <f t="shared" si="3"/>
        <v>79.611949491838615</v>
      </c>
      <c r="I16" s="120">
        <v>5.9305555555555556E-2</v>
      </c>
      <c r="J16" s="121">
        <f t="shared" si="0"/>
        <v>79.020296643247462</v>
      </c>
      <c r="K16" s="120">
        <v>1.5081018518518516E-2</v>
      </c>
      <c r="L16" s="121">
        <f t="shared" si="1"/>
        <v>84.497313891020738</v>
      </c>
      <c r="M16" s="122">
        <f t="shared" si="2"/>
        <v>243.12956002610679</v>
      </c>
    </row>
    <row r="17" spans="2:15" ht="15.75">
      <c r="B17" s="155">
        <v>10</v>
      </c>
      <c r="C17" s="154" t="s">
        <v>91</v>
      </c>
      <c r="D17" s="118" t="s">
        <v>241</v>
      </c>
      <c r="E17" s="119">
        <v>2002</v>
      </c>
      <c r="F17" s="119" t="s">
        <v>33</v>
      </c>
      <c r="G17" s="120">
        <v>4.370370370370371E-2</v>
      </c>
      <c r="H17" s="121">
        <f t="shared" si="3"/>
        <v>68.458686440677951</v>
      </c>
      <c r="I17" s="120">
        <v>5.8854166666666673E-2</v>
      </c>
      <c r="J17" s="121">
        <f t="shared" si="0"/>
        <v>79.626352015732536</v>
      </c>
      <c r="K17" s="120">
        <v>1.4768518518518519E-2</v>
      </c>
      <c r="L17" s="121">
        <f t="shared" si="1"/>
        <v>86.285266457680251</v>
      </c>
      <c r="M17" s="122">
        <f t="shared" si="2"/>
        <v>234.37030491409072</v>
      </c>
    </row>
    <row r="18" spans="2:15" ht="15.75">
      <c r="B18" s="155">
        <v>11</v>
      </c>
      <c r="C18" s="154" t="s">
        <v>175</v>
      </c>
      <c r="D18" s="118" t="s">
        <v>15</v>
      </c>
      <c r="E18" s="119">
        <v>1994</v>
      </c>
      <c r="F18" s="119" t="s">
        <v>33</v>
      </c>
      <c r="G18" s="120">
        <v>4.7395833333333331E-2</v>
      </c>
      <c r="H18" s="121">
        <f t="shared" si="3"/>
        <v>63.125763125763122</v>
      </c>
      <c r="I18" s="120">
        <v>7.5069444444444453E-2</v>
      </c>
      <c r="J18" s="121">
        <f t="shared" si="0"/>
        <v>62.42676534073388</v>
      </c>
      <c r="K18" s="120">
        <v>1.6585648148148148E-2</v>
      </c>
      <c r="L18" s="121">
        <f t="shared" si="1"/>
        <v>76.831821353803207</v>
      </c>
      <c r="M18" s="122">
        <f t="shared" si="2"/>
        <v>202.3843498203002</v>
      </c>
    </row>
    <row r="19" spans="2:15" ht="15.75">
      <c r="B19" s="155">
        <v>12</v>
      </c>
      <c r="C19" s="154" t="s">
        <v>167</v>
      </c>
      <c r="D19" s="119" t="s">
        <v>165</v>
      </c>
      <c r="E19" s="119">
        <v>2002</v>
      </c>
      <c r="F19" s="119" t="s">
        <v>33</v>
      </c>
      <c r="G19" s="120">
        <v>4.3981481481481483E-2</v>
      </c>
      <c r="H19" s="121">
        <f t="shared" si="3"/>
        <v>68.026315789473685</v>
      </c>
      <c r="I19" s="120">
        <v>7.8449074074074074E-2</v>
      </c>
      <c r="J19" s="121">
        <f t="shared" si="0"/>
        <v>59.737385659486577</v>
      </c>
      <c r="K19" s="120">
        <v>1.7453703703703704E-2</v>
      </c>
      <c r="L19" s="121">
        <f t="shared" si="1"/>
        <v>73.010610079575599</v>
      </c>
      <c r="M19" s="122">
        <f t="shared" si="2"/>
        <v>200.77431152853586</v>
      </c>
    </row>
    <row r="20" spans="2:15" ht="15.75">
      <c r="B20" s="116">
        <v>13</v>
      </c>
      <c r="C20" s="154" t="s">
        <v>78</v>
      </c>
      <c r="D20" s="118" t="s">
        <v>241</v>
      </c>
      <c r="E20" s="119">
        <v>1992</v>
      </c>
      <c r="F20" s="119" t="s">
        <v>65</v>
      </c>
      <c r="G20" s="120">
        <v>3.0451388888888889E-2</v>
      </c>
      <c r="H20" s="121">
        <f t="shared" si="3"/>
        <v>98.251615355378178</v>
      </c>
      <c r="I20" s="120">
        <v>4.9594907407407407E-2</v>
      </c>
      <c r="J20" s="121">
        <f t="shared" si="0"/>
        <v>94.492415402567104</v>
      </c>
      <c r="K20" s="119" t="s">
        <v>50</v>
      </c>
      <c r="L20" s="121">
        <v>0</v>
      </c>
      <c r="M20" s="122">
        <f t="shared" si="2"/>
        <v>192.74403075794527</v>
      </c>
      <c r="O20" s="31"/>
    </row>
    <row r="21" spans="2:15" ht="15.75">
      <c r="B21" s="155">
        <v>14</v>
      </c>
      <c r="C21" s="154" t="s">
        <v>177</v>
      </c>
      <c r="D21" s="118" t="s">
        <v>18</v>
      </c>
      <c r="E21" s="119">
        <v>2002</v>
      </c>
      <c r="F21" s="119" t="s">
        <v>20</v>
      </c>
      <c r="G21" s="120">
        <v>4.9641203703703701E-2</v>
      </c>
      <c r="H21" s="121">
        <f t="shared" si="3"/>
        <v>60.270459314525525</v>
      </c>
      <c r="I21" s="120">
        <v>7.8263888888888897E-2</v>
      </c>
      <c r="J21" s="121">
        <f t="shared" si="0"/>
        <v>59.878734102336587</v>
      </c>
      <c r="K21" s="120">
        <v>1.7974537037037035E-2</v>
      </c>
      <c r="L21" s="121">
        <f>SUM(K$8/K21*100)</f>
        <v>70.89504185447521</v>
      </c>
      <c r="M21" s="122">
        <f t="shared" si="2"/>
        <v>191.04423527133733</v>
      </c>
      <c r="O21" s="31"/>
    </row>
    <row r="22" spans="2:15" ht="15.75">
      <c r="B22" s="155">
        <v>15</v>
      </c>
      <c r="C22" s="154" t="s">
        <v>173</v>
      </c>
      <c r="D22" s="118" t="s">
        <v>241</v>
      </c>
      <c r="E22" s="119">
        <v>1996</v>
      </c>
      <c r="F22" s="119" t="s">
        <v>34</v>
      </c>
      <c r="G22" s="120">
        <v>5.1631944444444446E-2</v>
      </c>
      <c r="H22" s="121">
        <f t="shared" si="3"/>
        <v>57.946648733467832</v>
      </c>
      <c r="I22" s="120">
        <v>7.8078703703703692E-2</v>
      </c>
      <c r="J22" s="121">
        <f t="shared" si="0"/>
        <v>60.020753038837839</v>
      </c>
      <c r="K22" s="120">
        <v>2.0694444444444446E-2</v>
      </c>
      <c r="L22" s="121">
        <f>SUM(K$8/K22*100)</f>
        <v>61.577181208053688</v>
      </c>
      <c r="M22" s="122">
        <f t="shared" si="2"/>
        <v>179.54458298035934</v>
      </c>
      <c r="O22" s="31"/>
    </row>
    <row r="23" spans="2:15" ht="15.75">
      <c r="B23" s="155">
        <v>16</v>
      </c>
      <c r="C23" s="154" t="s">
        <v>179</v>
      </c>
      <c r="D23" s="119" t="s">
        <v>166</v>
      </c>
      <c r="E23" s="119">
        <v>1996</v>
      </c>
      <c r="F23" s="119" t="s">
        <v>34</v>
      </c>
      <c r="G23" s="120">
        <v>5.5150462962962964E-2</v>
      </c>
      <c r="H23" s="121">
        <f t="shared" si="3"/>
        <v>54.249737670514165</v>
      </c>
      <c r="I23" s="120">
        <v>9.2060185185185175E-2</v>
      </c>
      <c r="J23" s="121">
        <f t="shared" si="0"/>
        <v>50.905204928337945</v>
      </c>
      <c r="K23" s="120">
        <v>1.7187499999999998E-2</v>
      </c>
      <c r="L23" s="121">
        <f>SUM(K$8/K23*100)</f>
        <v>74.141414141414145</v>
      </c>
      <c r="M23" s="122">
        <f t="shared" si="2"/>
        <v>179.29635674026625</v>
      </c>
      <c r="O23" s="31"/>
    </row>
    <row r="24" spans="2:15" ht="15.75">
      <c r="B24" s="155">
        <v>17</v>
      </c>
      <c r="C24" s="154" t="s">
        <v>170</v>
      </c>
      <c r="D24" s="118" t="s">
        <v>18</v>
      </c>
      <c r="E24" s="119">
        <v>2001</v>
      </c>
      <c r="F24" s="119" t="s">
        <v>34</v>
      </c>
      <c r="G24" s="120">
        <v>5.9629629629629623E-2</v>
      </c>
      <c r="H24" s="121">
        <f t="shared" si="3"/>
        <v>50.174689440993788</v>
      </c>
      <c r="I24" s="120">
        <v>8.5798611111111103E-2</v>
      </c>
      <c r="J24" s="121">
        <f t="shared" si="0"/>
        <v>54.620261702414687</v>
      </c>
      <c r="K24" s="120">
        <v>2.0486111111111111E-2</v>
      </c>
      <c r="L24" s="121">
        <f>SUM(K$8/K24*100)</f>
        <v>62.203389830508485</v>
      </c>
      <c r="M24" s="122">
        <f t="shared" si="2"/>
        <v>166.99834097391695</v>
      </c>
      <c r="O24" s="31"/>
    </row>
    <row r="25" spans="2:15" ht="15.75">
      <c r="B25" s="155">
        <v>18</v>
      </c>
      <c r="C25" s="154" t="s">
        <v>168</v>
      </c>
      <c r="D25" s="119" t="s">
        <v>166</v>
      </c>
      <c r="E25" s="119">
        <v>1999</v>
      </c>
      <c r="F25" s="119" t="s">
        <v>20</v>
      </c>
      <c r="G25" s="120">
        <v>7.1770833333333339E-2</v>
      </c>
      <c r="H25" s="121">
        <f t="shared" si="3"/>
        <v>41.686824705692629</v>
      </c>
      <c r="I25" s="120">
        <v>8.1215277777777775E-2</v>
      </c>
      <c r="J25" s="121">
        <f t="shared" si="0"/>
        <v>57.702721960951976</v>
      </c>
      <c r="K25" s="120">
        <v>1.909722222222222E-2</v>
      </c>
      <c r="L25" s="121">
        <f>SUM(K$8/K25*100)</f>
        <v>66.727272727272734</v>
      </c>
      <c r="M25" s="122">
        <f t="shared" si="2"/>
        <v>166.11681939391735</v>
      </c>
      <c r="O25" s="31"/>
    </row>
    <row r="26" spans="2:15" ht="15.75">
      <c r="B26" s="116">
        <v>19</v>
      </c>
      <c r="C26" s="154" t="s">
        <v>79</v>
      </c>
      <c r="D26" s="118" t="s">
        <v>241</v>
      </c>
      <c r="E26" s="119">
        <v>1994</v>
      </c>
      <c r="F26" s="119" t="s">
        <v>33</v>
      </c>
      <c r="G26" s="120">
        <v>3.8344907407407411E-2</v>
      </c>
      <c r="H26" s="121">
        <f t="shared" si="3"/>
        <v>78.025958345910041</v>
      </c>
      <c r="I26" s="120">
        <v>6.2581018518518508E-2</v>
      </c>
      <c r="J26" s="121">
        <f t="shared" si="0"/>
        <v>74.884409099315718</v>
      </c>
      <c r="K26" s="119" t="s">
        <v>50</v>
      </c>
      <c r="L26" s="121">
        <v>0</v>
      </c>
      <c r="M26" s="122">
        <f t="shared" si="2"/>
        <v>152.91036744522575</v>
      </c>
      <c r="O26" s="31"/>
    </row>
    <row r="27" spans="2:15" ht="15.75">
      <c r="B27" s="155">
        <v>20</v>
      </c>
      <c r="C27" s="154" t="s">
        <v>169</v>
      </c>
      <c r="D27" s="119" t="s">
        <v>166</v>
      </c>
      <c r="E27" s="119">
        <v>1998</v>
      </c>
      <c r="F27" s="119" t="s">
        <v>20</v>
      </c>
      <c r="G27" s="120">
        <v>7.5104166666666666E-2</v>
      </c>
      <c r="H27" s="121">
        <f t="shared" si="3"/>
        <v>39.836646632763134</v>
      </c>
      <c r="I27" s="120">
        <v>9.0983796296296285E-2</v>
      </c>
      <c r="J27" s="121">
        <f t="shared" si="0"/>
        <v>51.507441801297546</v>
      </c>
      <c r="K27" s="120">
        <v>2.5196759259259256E-2</v>
      </c>
      <c r="L27" s="121">
        <f>SUM(K$8/K27*100)</f>
        <v>50.574184657785956</v>
      </c>
      <c r="M27" s="122">
        <f t="shared" si="2"/>
        <v>141.91827309184663</v>
      </c>
      <c r="O27" s="31"/>
    </row>
    <row r="28" spans="2:15" ht="15.75">
      <c r="B28" s="155">
        <v>21</v>
      </c>
      <c r="C28" s="154" t="s">
        <v>178</v>
      </c>
      <c r="D28" s="118" t="s">
        <v>18</v>
      </c>
      <c r="E28" s="119">
        <v>1958</v>
      </c>
      <c r="F28" s="119" t="s">
        <v>64</v>
      </c>
      <c r="G28" s="120">
        <v>7.9386574074074082E-2</v>
      </c>
      <c r="H28" s="121">
        <f t="shared" si="3"/>
        <v>37.687709578655777</v>
      </c>
      <c r="I28" s="120">
        <v>0.11172453703703704</v>
      </c>
      <c r="J28" s="121">
        <f t="shared" si="0"/>
        <v>41.945509168134258</v>
      </c>
      <c r="K28" s="120">
        <v>2.5659722222222223E-2</v>
      </c>
      <c r="L28" s="121">
        <f>SUM(K$8/K28*100)</f>
        <v>49.661705006765899</v>
      </c>
      <c r="M28" s="122">
        <f t="shared" si="2"/>
        <v>129.29492375355593</v>
      </c>
      <c r="O28" s="31"/>
    </row>
    <row r="29" spans="2:15" ht="15.75">
      <c r="B29" s="116">
        <v>22</v>
      </c>
      <c r="C29" s="154" t="s">
        <v>75</v>
      </c>
      <c r="D29" s="118" t="s">
        <v>15</v>
      </c>
      <c r="E29" s="119">
        <v>2000</v>
      </c>
      <c r="F29" s="119" t="s">
        <v>5</v>
      </c>
      <c r="G29" s="120">
        <v>5.8437499999999996E-2</v>
      </c>
      <c r="H29" s="121">
        <f t="shared" si="3"/>
        <v>51.19825708061002</v>
      </c>
      <c r="I29" s="119" t="s">
        <v>50</v>
      </c>
      <c r="J29" s="121">
        <v>0</v>
      </c>
      <c r="K29" s="120">
        <v>1.744212962962963E-2</v>
      </c>
      <c r="L29" s="121">
        <f>SUM(K$8/K29*100)</f>
        <v>73.059057730590581</v>
      </c>
      <c r="M29" s="122">
        <f t="shared" si="2"/>
        <v>124.2573148112006</v>
      </c>
      <c r="O29" s="31"/>
    </row>
    <row r="30" spans="2:15" ht="15.75">
      <c r="B30" s="116">
        <v>23</v>
      </c>
      <c r="C30" s="154" t="s">
        <v>81</v>
      </c>
      <c r="D30" s="118" t="s">
        <v>22</v>
      </c>
      <c r="E30" s="119">
        <v>1989</v>
      </c>
      <c r="F30" s="119" t="s">
        <v>33</v>
      </c>
      <c r="G30" s="120">
        <v>7.9652777777777781E-2</v>
      </c>
      <c r="H30" s="121">
        <f t="shared" si="3"/>
        <v>37.561755303690788</v>
      </c>
      <c r="I30" s="120">
        <v>0.12584490740740742</v>
      </c>
      <c r="J30" s="121">
        <f>SUM(I$8/I30*100)</f>
        <v>37.23903246574082</v>
      </c>
      <c r="K30" s="120">
        <v>2.946759259259259E-2</v>
      </c>
      <c r="L30" s="121">
        <f>SUM(K$8/K30*100)</f>
        <v>43.244304791830331</v>
      </c>
      <c r="M30" s="122">
        <f t="shared" si="2"/>
        <v>118.04509256126194</v>
      </c>
      <c r="O30" s="31"/>
    </row>
    <row r="31" spans="2:15" ht="15.75">
      <c r="B31" s="155">
        <v>24</v>
      </c>
      <c r="C31" s="154" t="s">
        <v>171</v>
      </c>
      <c r="D31" s="119" t="s">
        <v>165</v>
      </c>
      <c r="E31" s="119">
        <v>1997</v>
      </c>
      <c r="F31" s="119" t="s">
        <v>65</v>
      </c>
      <c r="G31" s="120">
        <v>5.4722222222222228E-2</v>
      </c>
      <c r="H31" s="121">
        <f t="shared" si="3"/>
        <v>54.674280879864632</v>
      </c>
      <c r="I31" s="120">
        <v>7.8090277777777786E-2</v>
      </c>
      <c r="J31" s="121">
        <f>SUM(I$8/I31*100)</f>
        <v>60.011857121683711</v>
      </c>
      <c r="K31" s="119" t="s">
        <v>50</v>
      </c>
      <c r="L31" s="121">
        <v>0</v>
      </c>
      <c r="M31" s="122">
        <f t="shared" si="2"/>
        <v>114.68613800154834</v>
      </c>
      <c r="O31" s="31"/>
    </row>
    <row r="32" spans="2:15" ht="15.75">
      <c r="B32" s="155">
        <v>25</v>
      </c>
      <c r="C32" s="154" t="s">
        <v>180</v>
      </c>
      <c r="D32" s="119" t="s">
        <v>165</v>
      </c>
      <c r="E32" s="119">
        <v>2001</v>
      </c>
      <c r="F32" s="119" t="s">
        <v>5</v>
      </c>
      <c r="G32" s="120">
        <v>5.4143518518518514E-2</v>
      </c>
      <c r="H32" s="121">
        <f t="shared" si="3"/>
        <v>55.258657545959814</v>
      </c>
      <c r="I32" s="120">
        <v>7.9328703703703707E-2</v>
      </c>
      <c r="J32" s="121">
        <f>SUM(I$8/I32*100)</f>
        <v>59.074992704989782</v>
      </c>
      <c r="K32" s="119" t="s">
        <v>50</v>
      </c>
      <c r="L32" s="121">
        <v>0</v>
      </c>
      <c r="M32" s="122">
        <f t="shared" si="2"/>
        <v>114.3336502509496</v>
      </c>
      <c r="O32" s="31"/>
    </row>
    <row r="33" spans="1:15" ht="15.75">
      <c r="B33" s="155">
        <v>26</v>
      </c>
      <c r="C33" s="154" t="s">
        <v>174</v>
      </c>
      <c r="D33" s="118" t="s">
        <v>22</v>
      </c>
      <c r="E33" s="119">
        <v>2000</v>
      </c>
      <c r="F33" s="119" t="s">
        <v>33</v>
      </c>
      <c r="G33" s="119" t="s">
        <v>50</v>
      </c>
      <c r="H33" s="121">
        <v>0</v>
      </c>
      <c r="I33" s="120">
        <v>0.13870370370370369</v>
      </c>
      <c r="J33" s="121">
        <f>SUM(I$8/I33*100)</f>
        <v>33.786715620827771</v>
      </c>
      <c r="K33" s="119" t="s">
        <v>50</v>
      </c>
      <c r="L33" s="121">
        <v>0</v>
      </c>
      <c r="M33" s="122">
        <f t="shared" si="2"/>
        <v>33.786715620827771</v>
      </c>
      <c r="O33" s="31"/>
    </row>
    <row r="34" spans="1:15" ht="16.5" thickBot="1">
      <c r="B34" s="123">
        <v>27</v>
      </c>
      <c r="C34" s="156" t="s">
        <v>240</v>
      </c>
      <c r="D34" s="125" t="s">
        <v>15</v>
      </c>
      <c r="E34" s="126">
        <v>1973</v>
      </c>
      <c r="F34" s="126" t="s">
        <v>5</v>
      </c>
      <c r="G34" s="126" t="s">
        <v>50</v>
      </c>
      <c r="H34" s="127">
        <v>0</v>
      </c>
      <c r="I34" s="126" t="s">
        <v>50</v>
      </c>
      <c r="J34" s="127">
        <v>0</v>
      </c>
      <c r="K34" s="128">
        <v>4.6006944444444448E-2</v>
      </c>
      <c r="L34" s="127">
        <f>SUM(K$8/K34*100)</f>
        <v>27.69811320754717</v>
      </c>
      <c r="M34" s="129">
        <f t="shared" si="2"/>
        <v>27.69811320754717</v>
      </c>
      <c r="O34" s="31"/>
    </row>
    <row r="35" spans="1:15" ht="15.75">
      <c r="B35" s="130"/>
      <c r="C35" s="131"/>
      <c r="D35" s="132"/>
      <c r="E35" s="133"/>
      <c r="F35" s="133"/>
      <c r="G35" s="133"/>
      <c r="H35" s="151"/>
      <c r="I35" s="133"/>
      <c r="J35" s="151"/>
      <c r="K35" s="135"/>
      <c r="L35" s="151"/>
      <c r="M35" s="151"/>
    </row>
    <row r="36" spans="1:15" s="7" customFormat="1" ht="18.75" customHeight="1">
      <c r="A36" s="26"/>
      <c r="B36" s="304" t="s">
        <v>66</v>
      </c>
      <c r="C36" s="304"/>
      <c r="D36" s="136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5" ht="16.5" thickBot="1">
      <c r="B37" s="138"/>
      <c r="C37" s="139"/>
      <c r="D37" s="139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5" ht="15.75">
      <c r="B38" s="112" t="s">
        <v>0</v>
      </c>
      <c r="C38" s="113" t="s">
        <v>1</v>
      </c>
      <c r="D38" s="113" t="s">
        <v>2</v>
      </c>
      <c r="E38" s="113" t="s">
        <v>3</v>
      </c>
      <c r="F38" s="113" t="s">
        <v>4</v>
      </c>
      <c r="G38" s="113" t="s">
        <v>67</v>
      </c>
      <c r="H38" s="113" t="s">
        <v>6</v>
      </c>
      <c r="I38" s="114" t="s">
        <v>68</v>
      </c>
      <c r="J38" s="114" t="s">
        <v>6</v>
      </c>
      <c r="K38" s="114" t="s">
        <v>12</v>
      </c>
      <c r="L38" s="114" t="s">
        <v>6</v>
      </c>
      <c r="M38" s="115" t="s">
        <v>11</v>
      </c>
    </row>
    <row r="39" spans="1:15" ht="15.75">
      <c r="B39" s="140">
        <v>1</v>
      </c>
      <c r="C39" s="141" t="s">
        <v>51</v>
      </c>
      <c r="D39" s="118" t="s">
        <v>241</v>
      </c>
      <c r="E39" s="118">
        <v>1995</v>
      </c>
      <c r="F39" s="118" t="s">
        <v>64</v>
      </c>
      <c r="G39" s="142">
        <v>2.7256944444444445E-2</v>
      </c>
      <c r="H39" s="143">
        <f t="shared" ref="H39:H60" si="4">SUM(G$39/G39*100)</f>
        <v>100</v>
      </c>
      <c r="I39" s="120">
        <v>3.5613425925925923E-2</v>
      </c>
      <c r="J39" s="121">
        <f t="shared" ref="J39:J58" si="5">SUM(I$39/I39*100)</f>
        <v>100</v>
      </c>
      <c r="K39" s="120">
        <v>1.357638888888889E-2</v>
      </c>
      <c r="L39" s="121">
        <f t="shared" ref="L39:L50" si="6">SUM(K$39/K39*100)</f>
        <v>100</v>
      </c>
      <c r="M39" s="122">
        <f t="shared" ref="M39:M61" si="7">SUM(H39,J39,L39)</f>
        <v>300</v>
      </c>
    </row>
    <row r="40" spans="1:15" ht="15.75">
      <c r="B40" s="140">
        <v>2</v>
      </c>
      <c r="C40" s="141" t="s">
        <v>52</v>
      </c>
      <c r="D40" s="118" t="s">
        <v>242</v>
      </c>
      <c r="E40" s="118">
        <v>1989</v>
      </c>
      <c r="F40" s="118" t="s">
        <v>64</v>
      </c>
      <c r="G40" s="142">
        <v>3.3310185185185186E-2</v>
      </c>
      <c r="H40" s="143">
        <f t="shared" si="4"/>
        <v>81.827658095899935</v>
      </c>
      <c r="I40" s="120">
        <v>4.4155092592592593E-2</v>
      </c>
      <c r="J40" s="121">
        <f t="shared" si="5"/>
        <v>80.655307994757536</v>
      </c>
      <c r="K40" s="120">
        <v>1.6516203703703703E-2</v>
      </c>
      <c r="L40" s="121">
        <f t="shared" si="6"/>
        <v>82.200420462508774</v>
      </c>
      <c r="M40" s="122">
        <f t="shared" si="7"/>
        <v>244.68338655316626</v>
      </c>
    </row>
    <row r="41" spans="1:15" ht="15.75">
      <c r="B41" s="140">
        <v>3</v>
      </c>
      <c r="C41" s="141" t="s">
        <v>53</v>
      </c>
      <c r="D41" s="118" t="s">
        <v>242</v>
      </c>
      <c r="E41" s="118">
        <v>1998</v>
      </c>
      <c r="F41" s="118" t="s">
        <v>65</v>
      </c>
      <c r="G41" s="142">
        <v>3.5405092592592592E-2</v>
      </c>
      <c r="H41" s="143">
        <f t="shared" si="4"/>
        <v>76.985943118666228</v>
      </c>
      <c r="I41" s="120">
        <v>4.3981481481481483E-2</v>
      </c>
      <c r="J41" s="121">
        <f t="shared" si="5"/>
        <v>80.973684210526315</v>
      </c>
      <c r="K41" s="120">
        <v>1.6689814814814817E-2</v>
      </c>
      <c r="L41" s="121">
        <f t="shared" si="6"/>
        <v>81.345353675450767</v>
      </c>
      <c r="M41" s="122">
        <f t="shared" si="7"/>
        <v>239.30498100464331</v>
      </c>
    </row>
    <row r="42" spans="1:15" ht="15.75">
      <c r="B42" s="140">
        <v>4</v>
      </c>
      <c r="C42" s="141" t="s">
        <v>55</v>
      </c>
      <c r="D42" s="118" t="s">
        <v>18</v>
      </c>
      <c r="E42" s="118">
        <v>1987</v>
      </c>
      <c r="F42" s="118" t="s">
        <v>64</v>
      </c>
      <c r="G42" s="142">
        <v>3.5289351851851856E-2</v>
      </c>
      <c r="H42" s="143">
        <f t="shared" si="4"/>
        <v>77.238438832404057</v>
      </c>
      <c r="I42" s="120">
        <v>5.4814814814814816E-2</v>
      </c>
      <c r="J42" s="121">
        <f t="shared" si="5"/>
        <v>64.970439189189179</v>
      </c>
      <c r="K42" s="120">
        <v>1.7233796296296296E-2</v>
      </c>
      <c r="L42" s="121">
        <f t="shared" si="6"/>
        <v>78.777703156480868</v>
      </c>
      <c r="M42" s="122">
        <f t="shared" si="7"/>
        <v>220.98658117807412</v>
      </c>
    </row>
    <row r="43" spans="1:15" ht="15.75">
      <c r="B43" s="155">
        <v>5</v>
      </c>
      <c r="C43" s="154" t="s">
        <v>251</v>
      </c>
      <c r="D43" s="119" t="s">
        <v>165</v>
      </c>
      <c r="E43" s="119">
        <v>1998</v>
      </c>
      <c r="F43" s="119" t="s">
        <v>65</v>
      </c>
      <c r="G43" s="120">
        <v>4.4907407407407403E-2</v>
      </c>
      <c r="H43" s="143">
        <f t="shared" si="4"/>
        <v>60.695876288659804</v>
      </c>
      <c r="I43" s="120">
        <v>5.393518518518519E-2</v>
      </c>
      <c r="J43" s="121">
        <f t="shared" si="5"/>
        <v>66.030042918454924</v>
      </c>
      <c r="K43" s="120">
        <v>1.8749999999999999E-2</v>
      </c>
      <c r="L43" s="121">
        <f t="shared" si="6"/>
        <v>72.407407407407405</v>
      </c>
      <c r="M43" s="122">
        <f t="shared" si="7"/>
        <v>199.13332661452213</v>
      </c>
    </row>
    <row r="44" spans="1:15" ht="15.75">
      <c r="B44" s="155">
        <v>6</v>
      </c>
      <c r="C44" s="154" t="s">
        <v>181</v>
      </c>
      <c r="D44" s="118" t="s">
        <v>18</v>
      </c>
      <c r="E44" s="119">
        <v>1997</v>
      </c>
      <c r="F44" s="119" t="s">
        <v>33</v>
      </c>
      <c r="G44" s="120">
        <v>4.7673611111111104E-2</v>
      </c>
      <c r="H44" s="143">
        <f t="shared" si="4"/>
        <v>57.174071376547722</v>
      </c>
      <c r="I44" s="120">
        <v>5.4085648148148147E-2</v>
      </c>
      <c r="J44" s="121">
        <f t="shared" si="5"/>
        <v>65.846351380269624</v>
      </c>
      <c r="K44" s="120">
        <v>1.9525462962962963E-2</v>
      </c>
      <c r="L44" s="121">
        <f t="shared" si="6"/>
        <v>69.531713100177825</v>
      </c>
      <c r="M44" s="122">
        <f t="shared" si="7"/>
        <v>192.55213585699516</v>
      </c>
    </row>
    <row r="45" spans="1:15" ht="15.75">
      <c r="B45" s="155">
        <v>7</v>
      </c>
      <c r="C45" s="154" t="s">
        <v>186</v>
      </c>
      <c r="D45" s="119" t="s">
        <v>166</v>
      </c>
      <c r="E45" s="119">
        <v>1998</v>
      </c>
      <c r="F45" s="119" t="s">
        <v>19</v>
      </c>
      <c r="G45" s="120">
        <v>4.8935185185185186E-2</v>
      </c>
      <c r="H45" s="143">
        <f t="shared" si="4"/>
        <v>55.700094607379377</v>
      </c>
      <c r="I45" s="120">
        <v>6.8125000000000005E-2</v>
      </c>
      <c r="J45" s="121">
        <f t="shared" si="5"/>
        <v>52.276588515120615</v>
      </c>
      <c r="K45" s="120">
        <v>1.8078703703703704E-2</v>
      </c>
      <c r="L45" s="121">
        <f t="shared" si="6"/>
        <v>75.096030729833558</v>
      </c>
      <c r="M45" s="122">
        <f t="shared" si="7"/>
        <v>183.07271385233355</v>
      </c>
    </row>
    <row r="46" spans="1:15" ht="15.75">
      <c r="B46" s="155">
        <v>8</v>
      </c>
      <c r="C46" s="154" t="s">
        <v>187</v>
      </c>
      <c r="D46" s="118" t="s">
        <v>242</v>
      </c>
      <c r="E46" s="119">
        <v>1997</v>
      </c>
      <c r="F46" s="119" t="s">
        <v>64</v>
      </c>
      <c r="G46" s="120">
        <v>4.6863425925925926E-2</v>
      </c>
      <c r="H46" s="143">
        <f t="shared" si="4"/>
        <v>58.162509261546056</v>
      </c>
      <c r="I46" s="120">
        <v>6.1168981481481477E-2</v>
      </c>
      <c r="J46" s="121">
        <f t="shared" si="5"/>
        <v>58.221381267738877</v>
      </c>
      <c r="K46" s="120">
        <v>2.0787037037037038E-2</v>
      </c>
      <c r="L46" s="121">
        <f t="shared" si="6"/>
        <v>65.311804008908695</v>
      </c>
      <c r="M46" s="122">
        <f t="shared" si="7"/>
        <v>181.69569453819364</v>
      </c>
    </row>
    <row r="47" spans="1:15" ht="15.75">
      <c r="B47" s="140">
        <v>9</v>
      </c>
      <c r="C47" s="141" t="s">
        <v>57</v>
      </c>
      <c r="D47" s="118" t="s">
        <v>18</v>
      </c>
      <c r="E47" s="118">
        <v>1987</v>
      </c>
      <c r="F47" s="118" t="s">
        <v>64</v>
      </c>
      <c r="G47" s="142">
        <v>4.7291666666666669E-2</v>
      </c>
      <c r="H47" s="143">
        <f t="shared" si="4"/>
        <v>57.635829662261372</v>
      </c>
      <c r="I47" s="120">
        <v>5.8923611111111107E-2</v>
      </c>
      <c r="J47" s="121">
        <f t="shared" si="5"/>
        <v>60.439992142997447</v>
      </c>
      <c r="K47" s="120">
        <v>2.1666666666666667E-2</v>
      </c>
      <c r="L47" s="121">
        <f t="shared" si="6"/>
        <v>62.660256410256409</v>
      </c>
      <c r="M47" s="122">
        <f t="shared" si="7"/>
        <v>180.73607821551522</v>
      </c>
    </row>
    <row r="48" spans="1:15" ht="15.75">
      <c r="B48" s="140">
        <v>10</v>
      </c>
      <c r="C48" s="141" t="s">
        <v>54</v>
      </c>
      <c r="D48" s="118" t="s">
        <v>13</v>
      </c>
      <c r="E48" s="118">
        <v>1998</v>
      </c>
      <c r="F48" s="118" t="s">
        <v>33</v>
      </c>
      <c r="G48" s="142">
        <v>4.7488425925925927E-2</v>
      </c>
      <c r="H48" s="143">
        <f t="shared" si="4"/>
        <v>57.397026565927369</v>
      </c>
      <c r="I48" s="120">
        <v>5.0844907407407408E-2</v>
      </c>
      <c r="J48" s="121">
        <f t="shared" si="5"/>
        <v>70.043250625995896</v>
      </c>
      <c r="K48" s="120">
        <v>2.9513888888888892E-2</v>
      </c>
      <c r="L48" s="121">
        <f t="shared" si="6"/>
        <v>46</v>
      </c>
      <c r="M48" s="122">
        <f t="shared" si="7"/>
        <v>173.44027719192326</v>
      </c>
    </row>
    <row r="49" spans="2:14" ht="15.75">
      <c r="B49" s="155">
        <v>11</v>
      </c>
      <c r="C49" s="154" t="s">
        <v>185</v>
      </c>
      <c r="D49" s="118" t="s">
        <v>242</v>
      </c>
      <c r="E49" s="119">
        <v>1963</v>
      </c>
      <c r="F49" s="119" t="s">
        <v>64</v>
      </c>
      <c r="G49" s="120">
        <v>5.4062500000000006E-2</v>
      </c>
      <c r="H49" s="143">
        <f t="shared" si="4"/>
        <v>50.417469492613996</v>
      </c>
      <c r="I49" s="120">
        <v>6.1643518518518514E-2</v>
      </c>
      <c r="J49" s="121">
        <f t="shared" si="5"/>
        <v>57.773188133683817</v>
      </c>
      <c r="K49" s="120">
        <v>2.4293981481481482E-2</v>
      </c>
      <c r="L49" s="121">
        <f t="shared" si="6"/>
        <v>55.883754168651748</v>
      </c>
      <c r="M49" s="122">
        <f t="shared" si="7"/>
        <v>164.07441179494958</v>
      </c>
    </row>
    <row r="50" spans="2:14" ht="15.75">
      <c r="B50" s="140">
        <v>12</v>
      </c>
      <c r="C50" s="141" t="s">
        <v>58</v>
      </c>
      <c r="D50" s="118" t="s">
        <v>241</v>
      </c>
      <c r="E50" s="118">
        <v>1998</v>
      </c>
      <c r="F50" s="118" t="s">
        <v>34</v>
      </c>
      <c r="G50" s="142">
        <v>5.3981481481481484E-2</v>
      </c>
      <c r="H50" s="143">
        <f t="shared" si="4"/>
        <v>50.493138936535168</v>
      </c>
      <c r="I50" s="120">
        <v>6.9120370370370374E-2</v>
      </c>
      <c r="J50" s="121">
        <f t="shared" si="5"/>
        <v>51.523777628935022</v>
      </c>
      <c r="K50" s="120">
        <v>2.3171296296296297E-2</v>
      </c>
      <c r="L50" s="121">
        <f t="shared" si="6"/>
        <v>58.591408591408587</v>
      </c>
      <c r="M50" s="122">
        <f t="shared" si="7"/>
        <v>160.60832515687878</v>
      </c>
    </row>
    <row r="51" spans="2:14" ht="15.75">
      <c r="B51" s="140">
        <v>13</v>
      </c>
      <c r="C51" s="141" t="s">
        <v>56</v>
      </c>
      <c r="D51" s="118" t="s">
        <v>241</v>
      </c>
      <c r="E51" s="118">
        <v>1974</v>
      </c>
      <c r="F51" s="118" t="s">
        <v>64</v>
      </c>
      <c r="G51" s="142">
        <v>3.6435185185185189E-2</v>
      </c>
      <c r="H51" s="143">
        <f t="shared" si="4"/>
        <v>74.809402795425655</v>
      </c>
      <c r="I51" s="120">
        <v>4.3148148148148151E-2</v>
      </c>
      <c r="J51" s="121">
        <f t="shared" si="5"/>
        <v>82.537553648068666</v>
      </c>
      <c r="K51" s="119" t="s">
        <v>50</v>
      </c>
      <c r="L51" s="121">
        <v>0</v>
      </c>
      <c r="M51" s="122">
        <f t="shared" si="7"/>
        <v>157.34695644349432</v>
      </c>
      <c r="N51" s="31"/>
    </row>
    <row r="52" spans="2:14" ht="15.75">
      <c r="B52" s="155">
        <v>14</v>
      </c>
      <c r="C52" s="154" t="s">
        <v>184</v>
      </c>
      <c r="D52" s="118" t="s">
        <v>18</v>
      </c>
      <c r="E52" s="119">
        <v>1987</v>
      </c>
      <c r="F52" s="119" t="s">
        <v>64</v>
      </c>
      <c r="G52" s="120">
        <v>6.1550925925925926E-2</v>
      </c>
      <c r="H52" s="143">
        <f t="shared" si="4"/>
        <v>44.283565250094021</v>
      </c>
      <c r="I52" s="120">
        <v>7.7152777777777778E-2</v>
      </c>
      <c r="J52" s="121">
        <f t="shared" si="5"/>
        <v>46.15961596159616</v>
      </c>
      <c r="K52" s="120">
        <v>2.539351851851852E-2</v>
      </c>
      <c r="L52" s="121">
        <f>SUM(K$39/K52*100)</f>
        <v>53.463992707383781</v>
      </c>
      <c r="M52" s="122">
        <f t="shared" si="7"/>
        <v>143.90717391907395</v>
      </c>
      <c r="N52" s="31"/>
    </row>
    <row r="53" spans="2:14" ht="15.75">
      <c r="B53" s="140">
        <v>15</v>
      </c>
      <c r="C53" s="141" t="s">
        <v>62</v>
      </c>
      <c r="D53" s="118" t="s">
        <v>15</v>
      </c>
      <c r="E53" s="118">
        <v>1999</v>
      </c>
      <c r="F53" s="118" t="s">
        <v>34</v>
      </c>
      <c r="G53" s="142">
        <v>6.0312499999999998E-2</v>
      </c>
      <c r="H53" s="143">
        <f t="shared" si="4"/>
        <v>45.192861255037428</v>
      </c>
      <c r="I53" s="120">
        <v>7.2037037037037038E-2</v>
      </c>
      <c r="J53" s="121">
        <f t="shared" si="5"/>
        <v>49.43766066838046</v>
      </c>
      <c r="K53" s="120">
        <v>2.7673611111111111E-2</v>
      </c>
      <c r="L53" s="121">
        <f>SUM(K$39/K53*100)</f>
        <v>49.058971141781683</v>
      </c>
      <c r="M53" s="122">
        <f t="shared" si="7"/>
        <v>143.68949306519957</v>
      </c>
      <c r="N53" s="31"/>
    </row>
    <row r="54" spans="2:14" ht="15.75">
      <c r="B54" s="140">
        <v>16</v>
      </c>
      <c r="C54" s="141" t="s">
        <v>61</v>
      </c>
      <c r="D54" s="118" t="s">
        <v>15</v>
      </c>
      <c r="E54" s="118">
        <v>1995</v>
      </c>
      <c r="F54" s="118" t="s">
        <v>14</v>
      </c>
      <c r="G54" s="142">
        <v>7.2754629629629627E-2</v>
      </c>
      <c r="H54" s="143">
        <f t="shared" si="4"/>
        <v>37.464206172446708</v>
      </c>
      <c r="I54" s="120">
        <v>8.0416666666666664E-2</v>
      </c>
      <c r="J54" s="121">
        <f t="shared" si="5"/>
        <v>44.286125503742078</v>
      </c>
      <c r="K54" s="120">
        <v>2.5439814814814814E-2</v>
      </c>
      <c r="L54" s="121">
        <f>SUM(K$39/K54*100)</f>
        <v>53.366696997270246</v>
      </c>
      <c r="M54" s="122">
        <f t="shared" si="7"/>
        <v>135.11702867345903</v>
      </c>
      <c r="N54" s="31"/>
    </row>
    <row r="55" spans="2:14" ht="15.75">
      <c r="B55" s="140">
        <v>17</v>
      </c>
      <c r="C55" s="141" t="s">
        <v>63</v>
      </c>
      <c r="D55" s="118" t="s">
        <v>15</v>
      </c>
      <c r="E55" s="118">
        <v>1997</v>
      </c>
      <c r="F55" s="118" t="s">
        <v>19</v>
      </c>
      <c r="G55" s="142">
        <v>6.6122685185185187E-2</v>
      </c>
      <c r="H55" s="143">
        <f t="shared" si="4"/>
        <v>41.221774899352354</v>
      </c>
      <c r="I55" s="120">
        <v>7.8020833333333331E-2</v>
      </c>
      <c r="J55" s="121">
        <f t="shared" si="5"/>
        <v>45.64604658062602</v>
      </c>
      <c r="K55" s="120">
        <v>2.8784722222222225E-2</v>
      </c>
      <c r="L55" s="121">
        <f>SUM(K$39/K55*100)</f>
        <v>47.165259348612778</v>
      </c>
      <c r="M55" s="122">
        <f t="shared" si="7"/>
        <v>134.03308082859115</v>
      </c>
      <c r="N55" s="31"/>
    </row>
    <row r="56" spans="2:14" ht="15.75">
      <c r="B56" s="155">
        <v>18</v>
      </c>
      <c r="C56" s="154" t="s">
        <v>189</v>
      </c>
      <c r="D56" s="118" t="s">
        <v>241</v>
      </c>
      <c r="E56" s="119">
        <v>1997</v>
      </c>
      <c r="F56" s="119" t="s">
        <v>64</v>
      </c>
      <c r="G56" s="120">
        <v>4.9050925925925921E-2</v>
      </c>
      <c r="H56" s="143">
        <f t="shared" si="4"/>
        <v>55.568664464369988</v>
      </c>
      <c r="I56" s="120">
        <v>6.2395833333333338E-2</v>
      </c>
      <c r="J56" s="121">
        <f t="shared" si="5"/>
        <v>57.076609163420514</v>
      </c>
      <c r="K56" s="119" t="s">
        <v>50</v>
      </c>
      <c r="L56" s="121">
        <v>0</v>
      </c>
      <c r="M56" s="122">
        <f t="shared" si="7"/>
        <v>112.6452736277905</v>
      </c>
      <c r="N56" s="31"/>
    </row>
    <row r="57" spans="2:14" ht="15.75">
      <c r="B57" s="140">
        <v>19</v>
      </c>
      <c r="C57" s="141" t="s">
        <v>60</v>
      </c>
      <c r="D57" s="118" t="s">
        <v>13</v>
      </c>
      <c r="E57" s="118">
        <v>1980</v>
      </c>
      <c r="F57" s="118" t="s">
        <v>34</v>
      </c>
      <c r="G57" s="142">
        <v>7.0324074074074081E-2</v>
      </c>
      <c r="H57" s="143">
        <f t="shared" si="4"/>
        <v>38.759052007899932</v>
      </c>
      <c r="I57" s="120">
        <v>0.11366898148148148</v>
      </c>
      <c r="J57" s="121">
        <f t="shared" si="5"/>
        <v>31.330821708583645</v>
      </c>
      <c r="K57" s="120">
        <v>3.2997685185185185E-2</v>
      </c>
      <c r="L57" s="121">
        <f>SUM(K$39/K57*100)</f>
        <v>41.143458435636617</v>
      </c>
      <c r="M57" s="122">
        <f t="shared" si="7"/>
        <v>111.2333321521202</v>
      </c>
      <c r="N57" s="31"/>
    </row>
    <row r="58" spans="2:14" ht="15.75">
      <c r="B58" s="155">
        <v>20</v>
      </c>
      <c r="C58" s="154" t="s">
        <v>182</v>
      </c>
      <c r="D58" s="118" t="s">
        <v>13</v>
      </c>
      <c r="E58" s="119">
        <v>1992</v>
      </c>
      <c r="F58" s="119" t="s">
        <v>34</v>
      </c>
      <c r="G58" s="120">
        <v>8.7546296296296289E-2</v>
      </c>
      <c r="H58" s="143">
        <f t="shared" si="4"/>
        <v>31.134320465362247</v>
      </c>
      <c r="I58" s="120">
        <v>0.10574074074074075</v>
      </c>
      <c r="J58" s="121">
        <f t="shared" si="5"/>
        <v>33.679947460595443</v>
      </c>
      <c r="K58" s="120">
        <v>3.1435185185185184E-2</v>
      </c>
      <c r="L58" s="121">
        <f>SUM(K$39/K58*100)</f>
        <v>43.188512518409425</v>
      </c>
      <c r="M58" s="122">
        <f t="shared" si="7"/>
        <v>108.00278044436712</v>
      </c>
      <c r="N58" s="31"/>
    </row>
    <row r="59" spans="2:14" ht="15.75">
      <c r="B59" s="155">
        <v>21</v>
      </c>
      <c r="C59" s="154" t="s">
        <v>190</v>
      </c>
      <c r="D59" s="118" t="s">
        <v>15</v>
      </c>
      <c r="E59" s="119">
        <v>1973</v>
      </c>
      <c r="F59" s="119" t="s">
        <v>34</v>
      </c>
      <c r="G59" s="120">
        <v>5.4421296296296294E-2</v>
      </c>
      <c r="H59" s="143">
        <f t="shared" si="4"/>
        <v>50.085070182900893</v>
      </c>
      <c r="I59" s="119" t="s">
        <v>50</v>
      </c>
      <c r="J59" s="121">
        <v>0</v>
      </c>
      <c r="K59" s="120">
        <v>2.5879629629629627E-2</v>
      </c>
      <c r="L59" s="121">
        <f>SUM(K$39/K59*100)</f>
        <v>52.45974955277282</v>
      </c>
      <c r="M59" s="122">
        <f t="shared" si="7"/>
        <v>102.54481973567371</v>
      </c>
      <c r="N59" s="31"/>
    </row>
    <row r="60" spans="2:14" ht="15.75">
      <c r="B60" s="155">
        <v>22</v>
      </c>
      <c r="C60" s="154" t="s">
        <v>183</v>
      </c>
      <c r="D60" s="119" t="s">
        <v>165</v>
      </c>
      <c r="E60" s="119">
        <v>2000</v>
      </c>
      <c r="F60" s="119" t="s">
        <v>19</v>
      </c>
      <c r="G60" s="120">
        <v>0.11112268518518519</v>
      </c>
      <c r="H60" s="143">
        <f t="shared" si="4"/>
        <v>24.528694927611706</v>
      </c>
      <c r="I60" s="120">
        <v>0.13114583333333332</v>
      </c>
      <c r="J60" s="121">
        <f>SUM(I$39/I60*100)</f>
        <v>27.155590856941135</v>
      </c>
      <c r="K60" s="120">
        <v>5.1481481481481482E-2</v>
      </c>
      <c r="L60" s="121">
        <f>SUM(K$39/K60*100)</f>
        <v>26.371402877697843</v>
      </c>
      <c r="M60" s="122">
        <f t="shared" si="7"/>
        <v>78.055688662250688</v>
      </c>
      <c r="N60" s="31"/>
    </row>
    <row r="61" spans="2:14" ht="16.5" thickBot="1">
      <c r="B61" s="157">
        <v>23</v>
      </c>
      <c r="C61" s="156" t="s">
        <v>188</v>
      </c>
      <c r="D61" s="126" t="s">
        <v>166</v>
      </c>
      <c r="E61" s="126">
        <v>2000</v>
      </c>
      <c r="F61" s="126" t="s">
        <v>19</v>
      </c>
      <c r="G61" s="126" t="s">
        <v>50</v>
      </c>
      <c r="H61" s="147">
        <v>0</v>
      </c>
      <c r="I61" s="128">
        <v>8.6261574074074074E-2</v>
      </c>
      <c r="J61" s="127">
        <f>SUM(I$39/I61*100)</f>
        <v>41.285388434187567</v>
      </c>
      <c r="K61" s="126" t="s">
        <v>50</v>
      </c>
      <c r="L61" s="127">
        <v>0</v>
      </c>
      <c r="M61" s="129">
        <f t="shared" si="7"/>
        <v>41.285388434187567</v>
      </c>
      <c r="N61" s="31"/>
    </row>
    <row r="62" spans="2:14" ht="14.25" customHeight="1">
      <c r="B62" s="130"/>
      <c r="C62" s="131"/>
      <c r="D62" s="132"/>
      <c r="E62" s="133"/>
      <c r="F62" s="133"/>
      <c r="G62" s="133"/>
      <c r="H62" s="134"/>
      <c r="I62" s="133"/>
      <c r="J62" s="134"/>
      <c r="K62" s="135"/>
      <c r="L62" s="133"/>
      <c r="M62" s="133"/>
    </row>
    <row r="63" spans="2:14" ht="21.75" customHeight="1">
      <c r="B63" s="307" t="s">
        <v>88</v>
      </c>
      <c r="C63" s="307"/>
      <c r="D63" s="132"/>
      <c r="E63" s="133"/>
      <c r="F63" s="133"/>
      <c r="G63" s="133"/>
      <c r="H63" s="134"/>
      <c r="I63" s="133"/>
      <c r="J63" s="134"/>
      <c r="K63" s="135"/>
      <c r="L63" s="133"/>
      <c r="M63" s="133"/>
    </row>
    <row r="64" spans="2:14" ht="16.5" thickBot="1">
      <c r="B64" s="130"/>
      <c r="C64" s="131"/>
      <c r="D64" s="132"/>
      <c r="E64" s="133"/>
      <c r="F64" s="133"/>
      <c r="G64" s="133"/>
      <c r="H64" s="134"/>
      <c r="I64" s="133"/>
      <c r="J64" s="134"/>
      <c r="K64" s="135"/>
      <c r="L64" s="133"/>
      <c r="M64" s="133"/>
    </row>
    <row r="65" spans="2:14" ht="15.75">
      <c r="B65" s="112" t="s">
        <v>0</v>
      </c>
      <c r="C65" s="113" t="s">
        <v>1</v>
      </c>
      <c r="D65" s="113" t="s">
        <v>2</v>
      </c>
      <c r="E65" s="113" t="s">
        <v>3</v>
      </c>
      <c r="F65" s="113" t="s">
        <v>4</v>
      </c>
      <c r="G65" s="113" t="s">
        <v>67</v>
      </c>
      <c r="H65" s="113" t="s">
        <v>6</v>
      </c>
      <c r="I65" s="114" t="s">
        <v>68</v>
      </c>
      <c r="J65" s="114" t="s">
        <v>6</v>
      </c>
      <c r="K65" s="114" t="s">
        <v>12</v>
      </c>
      <c r="L65" s="114" t="s">
        <v>6</v>
      </c>
      <c r="M65" s="115" t="s">
        <v>11</v>
      </c>
    </row>
    <row r="66" spans="2:14" ht="15.75">
      <c r="B66" s="140">
        <v>1</v>
      </c>
      <c r="C66" s="141" t="s">
        <v>89</v>
      </c>
      <c r="D66" s="118" t="s">
        <v>242</v>
      </c>
      <c r="E66" s="118">
        <v>2002</v>
      </c>
      <c r="F66" s="118" t="s">
        <v>65</v>
      </c>
      <c r="G66" s="142">
        <v>3.3865740740740738E-2</v>
      </c>
      <c r="H66" s="121">
        <f>SUM(G$10/G66*100)</f>
        <v>88.345864661654133</v>
      </c>
      <c r="I66" s="120">
        <v>6.1261574074074072E-2</v>
      </c>
      <c r="J66" s="121">
        <f>SUM(I$8/I66*100)</f>
        <v>76.497260532779137</v>
      </c>
      <c r="K66" s="120">
        <v>1.5983796296296295E-2</v>
      </c>
      <c r="L66" s="121">
        <f t="shared" ref="L66:L71" si="8">SUM(K$8/K66*100)</f>
        <v>79.724837074583647</v>
      </c>
      <c r="M66" s="122">
        <f t="shared" ref="M66:M71" si="9">SUM(H66,J66,L66)</f>
        <v>244.5679622690169</v>
      </c>
    </row>
    <row r="67" spans="2:14" ht="15.75">
      <c r="B67" s="140">
        <v>2</v>
      </c>
      <c r="C67" s="141" t="s">
        <v>90</v>
      </c>
      <c r="D67" s="118" t="s">
        <v>242</v>
      </c>
      <c r="E67" s="118">
        <v>2001</v>
      </c>
      <c r="F67" s="118" t="s">
        <v>34</v>
      </c>
      <c r="G67" s="142">
        <v>3.7488425925925925E-2</v>
      </c>
      <c r="H67" s="121">
        <f>SUM(G$10/G67*100)</f>
        <v>79.808582895955539</v>
      </c>
      <c r="I67" s="120">
        <v>7.738425925925925E-2</v>
      </c>
      <c r="J67" s="121">
        <f>SUM(I$8/I67*100)</f>
        <v>60.559377804367344</v>
      </c>
      <c r="K67" s="120">
        <v>1.5289351851851851E-2</v>
      </c>
      <c r="L67" s="121">
        <f t="shared" si="8"/>
        <v>83.34595003785013</v>
      </c>
      <c r="M67" s="122">
        <f t="shared" si="9"/>
        <v>223.71391073817301</v>
      </c>
    </row>
    <row r="68" spans="2:14" ht="15.75">
      <c r="B68" s="140">
        <v>3</v>
      </c>
      <c r="C68" s="141" t="s">
        <v>191</v>
      </c>
      <c r="D68" s="118" t="s">
        <v>241</v>
      </c>
      <c r="E68" s="118">
        <v>2003</v>
      </c>
      <c r="F68" s="118" t="s">
        <v>34</v>
      </c>
      <c r="G68" s="142">
        <v>4.4212962962962961E-2</v>
      </c>
      <c r="H68" s="121">
        <f>SUM(G$10/G68*100)</f>
        <v>67.670157068062835</v>
      </c>
      <c r="I68" s="120">
        <v>7.4548611111111107E-2</v>
      </c>
      <c r="J68" s="121">
        <f>SUM(I$8/I68*100)</f>
        <v>62.862909486104648</v>
      </c>
      <c r="K68" s="120">
        <v>1.4849537037037036E-2</v>
      </c>
      <c r="L68" s="121">
        <f t="shared" si="8"/>
        <v>85.814497272018713</v>
      </c>
      <c r="M68" s="122">
        <f t="shared" si="9"/>
        <v>216.34756382618619</v>
      </c>
    </row>
    <row r="69" spans="2:14" ht="15.75">
      <c r="B69" s="140">
        <v>4</v>
      </c>
      <c r="C69" s="141" t="s">
        <v>92</v>
      </c>
      <c r="D69" s="118" t="s">
        <v>16</v>
      </c>
      <c r="E69" s="118">
        <v>2001</v>
      </c>
      <c r="F69" s="118" t="s">
        <v>34</v>
      </c>
      <c r="G69" s="142">
        <v>4.3240740740740739E-2</v>
      </c>
      <c r="H69" s="121">
        <f>SUM(G$10/G69*100)</f>
        <v>69.191648822269798</v>
      </c>
      <c r="I69" s="120">
        <v>7.6076388888888888E-2</v>
      </c>
      <c r="J69" s="121">
        <f>SUM(I$8/I69*100)</f>
        <v>61.60048684010345</v>
      </c>
      <c r="K69" s="120">
        <v>1.6064814814814813E-2</v>
      </c>
      <c r="L69" s="121">
        <f t="shared" si="8"/>
        <v>79.322766570605197</v>
      </c>
      <c r="M69" s="122">
        <f t="shared" si="9"/>
        <v>210.11490223297847</v>
      </c>
    </row>
    <row r="70" spans="2:14" s="32" customFormat="1" ht="15" customHeight="1">
      <c r="B70" s="140">
        <v>5</v>
      </c>
      <c r="C70" s="141" t="s">
        <v>93</v>
      </c>
      <c r="D70" s="118" t="s">
        <v>16</v>
      </c>
      <c r="E70" s="118">
        <v>2001</v>
      </c>
      <c r="F70" s="118" t="s">
        <v>34</v>
      </c>
      <c r="G70" s="142">
        <v>5.994212962962963E-2</v>
      </c>
      <c r="H70" s="121">
        <f>SUM(G$10/G70*100)</f>
        <v>49.913110639119516</v>
      </c>
      <c r="I70" s="120">
        <v>8.2094907407407408E-2</v>
      </c>
      <c r="J70" s="121">
        <f>SUM(I$8/I70*100)</f>
        <v>57.084449457211342</v>
      </c>
      <c r="K70" s="120">
        <v>1.5960648148148151E-2</v>
      </c>
      <c r="L70" s="121">
        <f t="shared" si="8"/>
        <v>79.840464104423475</v>
      </c>
      <c r="M70" s="122">
        <f t="shared" si="9"/>
        <v>186.83802420075432</v>
      </c>
      <c r="N70" s="33"/>
    </row>
    <row r="71" spans="2:14" ht="16.5" thickBot="1">
      <c r="B71" s="157">
        <v>6</v>
      </c>
      <c r="C71" s="156" t="s">
        <v>192</v>
      </c>
      <c r="D71" s="126" t="s">
        <v>165</v>
      </c>
      <c r="E71" s="126">
        <v>2001</v>
      </c>
      <c r="F71" s="126" t="s">
        <v>19</v>
      </c>
      <c r="G71" s="126" t="s">
        <v>50</v>
      </c>
      <c r="H71" s="147">
        <v>0</v>
      </c>
      <c r="I71" s="126" t="s">
        <v>50</v>
      </c>
      <c r="J71" s="127">
        <v>0</v>
      </c>
      <c r="K71" s="128">
        <v>1.8333333333333333E-2</v>
      </c>
      <c r="L71" s="127">
        <f t="shared" si="8"/>
        <v>69.507575757575751</v>
      </c>
      <c r="M71" s="129">
        <f t="shared" si="9"/>
        <v>69.507575757575751</v>
      </c>
    </row>
    <row r="72" spans="2:14" ht="15.75">
      <c r="B72" s="148"/>
      <c r="C72" s="132"/>
      <c r="D72" s="132"/>
      <c r="E72" s="148"/>
      <c r="F72" s="148"/>
      <c r="G72" s="149"/>
      <c r="H72" s="150"/>
      <c r="I72" s="135"/>
      <c r="J72" s="151"/>
      <c r="K72" s="135"/>
      <c r="L72" s="151"/>
      <c r="M72" s="151"/>
    </row>
    <row r="73" spans="2:14" ht="22.5">
      <c r="B73" s="306" t="s">
        <v>101</v>
      </c>
      <c r="C73" s="306"/>
      <c r="D73" s="132"/>
      <c r="E73" s="148"/>
      <c r="F73" s="148"/>
      <c r="G73" s="149"/>
      <c r="H73" s="150"/>
      <c r="I73" s="135"/>
      <c r="J73" s="151"/>
      <c r="K73" s="135"/>
      <c r="L73" s="151"/>
      <c r="M73" s="151"/>
    </row>
    <row r="74" spans="2:14" ht="16.5" thickBot="1">
      <c r="B74" s="130"/>
      <c r="C74" s="131"/>
      <c r="D74" s="132"/>
      <c r="E74" s="133"/>
      <c r="F74" s="133"/>
      <c r="G74" s="133"/>
      <c r="H74" s="134"/>
      <c r="I74" s="133"/>
      <c r="J74" s="134"/>
      <c r="K74" s="135"/>
      <c r="L74" s="133"/>
      <c r="M74" s="133"/>
    </row>
    <row r="75" spans="2:14" ht="15.75">
      <c r="B75" s="112" t="s">
        <v>0</v>
      </c>
      <c r="C75" s="113" t="s">
        <v>1</v>
      </c>
      <c r="D75" s="113" t="s">
        <v>2</v>
      </c>
      <c r="E75" s="113" t="s">
        <v>3</v>
      </c>
      <c r="F75" s="113" t="s">
        <v>4</v>
      </c>
      <c r="G75" s="113" t="s">
        <v>67</v>
      </c>
      <c r="H75" s="113" t="s">
        <v>6</v>
      </c>
      <c r="I75" s="114" t="s">
        <v>68</v>
      </c>
      <c r="J75" s="114" t="s">
        <v>6</v>
      </c>
      <c r="K75" s="114" t="s">
        <v>12</v>
      </c>
      <c r="L75" s="114" t="s">
        <v>6</v>
      </c>
      <c r="M75" s="115" t="s">
        <v>11</v>
      </c>
    </row>
    <row r="76" spans="2:14" ht="15.75">
      <c r="B76" s="140">
        <v>1</v>
      </c>
      <c r="C76" s="141" t="s">
        <v>102</v>
      </c>
      <c r="D76" s="118" t="s">
        <v>13</v>
      </c>
      <c r="E76" s="118">
        <v>2002</v>
      </c>
      <c r="F76" s="118" t="s">
        <v>33</v>
      </c>
      <c r="G76" s="142">
        <v>4.387731481481482E-2</v>
      </c>
      <c r="H76" s="143">
        <f>SUM(G$39/G76*100)</f>
        <v>62.120812450540754</v>
      </c>
      <c r="I76" s="120">
        <v>5.2592592592592587E-2</v>
      </c>
      <c r="J76" s="121">
        <f>SUM(I$39/I76*100)</f>
        <v>67.715669014084511</v>
      </c>
      <c r="K76" s="120">
        <v>1.7662037037037035E-2</v>
      </c>
      <c r="L76" s="121">
        <f>SUM(K$39/K76*100)</f>
        <v>76.867627785058986</v>
      </c>
      <c r="M76" s="122">
        <f>SUM(H76+J76+L76)</f>
        <v>206.70410924968422</v>
      </c>
    </row>
    <row r="77" spans="2:14" ht="15.75">
      <c r="B77" s="140">
        <v>2</v>
      </c>
      <c r="C77" s="141" t="s">
        <v>103</v>
      </c>
      <c r="D77" s="118" t="s">
        <v>242</v>
      </c>
      <c r="E77" s="118">
        <v>2001</v>
      </c>
      <c r="F77" s="118" t="s">
        <v>34</v>
      </c>
      <c r="G77" s="142">
        <v>4.1203703703703708E-2</v>
      </c>
      <c r="H77" s="143">
        <f>SUM(G$39/G77*100)</f>
        <v>66.151685393258418</v>
      </c>
      <c r="I77" s="120">
        <v>5.1435185185185188E-2</v>
      </c>
      <c r="J77" s="121">
        <f>SUM(I$39/I77*100)</f>
        <v>69.239423942394225</v>
      </c>
      <c r="K77" s="120">
        <v>2.0925925925925928E-2</v>
      </c>
      <c r="L77" s="121">
        <f>SUM(K$39/K77*100)</f>
        <v>64.878318584070797</v>
      </c>
      <c r="M77" s="122">
        <f>SUM(H77+J77+L77)</f>
        <v>200.26942791972343</v>
      </c>
    </row>
    <row r="78" spans="2:14" ht="16.5" thickBot="1">
      <c r="B78" s="144">
        <v>3</v>
      </c>
      <c r="C78" s="145" t="s">
        <v>193</v>
      </c>
      <c r="D78" s="126" t="s">
        <v>166</v>
      </c>
      <c r="E78" s="125">
        <v>2002</v>
      </c>
      <c r="F78" s="125" t="s">
        <v>5</v>
      </c>
      <c r="G78" s="146">
        <v>0.12078703703703704</v>
      </c>
      <c r="H78" s="147">
        <f>SUM(G$39/G78*100)</f>
        <v>22.566117286316594</v>
      </c>
      <c r="I78" s="128">
        <v>8.3715277777777777E-2</v>
      </c>
      <c r="J78" s="127">
        <f>SUM(I$39/I78*100)</f>
        <v>42.541130927692514</v>
      </c>
      <c r="K78" s="128">
        <v>3.2187500000000001E-2</v>
      </c>
      <c r="L78" s="127">
        <f>SUM(K$39/K78*100)</f>
        <v>42.179072276159658</v>
      </c>
      <c r="M78" s="129">
        <f>SUM(H78+J78+L78)</f>
        <v>107.28632049016876</v>
      </c>
    </row>
    <row r="79" spans="2:14" ht="15.75">
      <c r="B79" s="138"/>
      <c r="C79" s="139"/>
      <c r="D79" s="139"/>
      <c r="E79" s="137"/>
      <c r="F79" s="137"/>
      <c r="G79" s="137"/>
      <c r="H79" s="137"/>
      <c r="I79" s="137"/>
      <c r="J79" s="137"/>
      <c r="K79" s="137"/>
      <c r="L79" s="137"/>
      <c r="M79" s="137"/>
    </row>
    <row r="80" spans="2:14" ht="22.5">
      <c r="B80" s="303" t="s">
        <v>10</v>
      </c>
      <c r="C80" s="303"/>
      <c r="D80" s="139"/>
      <c r="E80" s="137"/>
      <c r="F80" s="137"/>
      <c r="G80" s="137"/>
      <c r="H80" s="137"/>
      <c r="I80" s="137"/>
      <c r="J80" s="137"/>
      <c r="K80" s="137"/>
      <c r="L80" s="137"/>
      <c r="M80" s="137"/>
    </row>
    <row r="81" spans="2:13" ht="16.5" thickBot="1">
      <c r="B81" s="138"/>
      <c r="C81" s="139"/>
      <c r="D81" s="139"/>
      <c r="E81" s="137"/>
      <c r="F81" s="137"/>
      <c r="G81" s="137"/>
      <c r="H81" s="137"/>
      <c r="I81" s="137"/>
      <c r="J81" s="137"/>
      <c r="K81" s="137"/>
      <c r="L81" s="137"/>
      <c r="M81" s="137"/>
    </row>
    <row r="82" spans="2:13" ht="15.75">
      <c r="B82" s="112" t="s">
        <v>0</v>
      </c>
      <c r="C82" s="113" t="s">
        <v>1</v>
      </c>
      <c r="D82" s="113" t="s">
        <v>2</v>
      </c>
      <c r="E82" s="113" t="s">
        <v>3</v>
      </c>
      <c r="F82" s="113" t="s">
        <v>4</v>
      </c>
      <c r="G82" s="113" t="s">
        <v>67</v>
      </c>
      <c r="H82" s="113" t="s">
        <v>6</v>
      </c>
      <c r="I82" s="114" t="s">
        <v>68</v>
      </c>
      <c r="J82" s="114" t="s">
        <v>6</v>
      </c>
      <c r="K82" s="114" t="s">
        <v>12</v>
      </c>
      <c r="L82" s="114" t="s">
        <v>6</v>
      </c>
      <c r="M82" s="115" t="s">
        <v>11</v>
      </c>
    </row>
    <row r="83" spans="2:13" ht="15.75">
      <c r="B83" s="140">
        <v>1</v>
      </c>
      <c r="C83" s="141" t="s">
        <v>107</v>
      </c>
      <c r="D83" s="118" t="s">
        <v>13</v>
      </c>
      <c r="E83" s="118">
        <v>2004</v>
      </c>
      <c r="F83" s="118" t="s">
        <v>20</v>
      </c>
      <c r="G83" s="142">
        <v>2.8506944444444442E-2</v>
      </c>
      <c r="H83" s="143">
        <f>SUM(G$83/G83*100)</f>
        <v>100</v>
      </c>
      <c r="I83" s="120">
        <v>3.2847222222222222E-2</v>
      </c>
      <c r="J83" s="121">
        <f>SUM(I$84/I83*100)</f>
        <v>95.313601127554605</v>
      </c>
      <c r="K83" s="120">
        <v>1.4293981481481482E-2</v>
      </c>
      <c r="L83" s="121">
        <f>SUM(K$83/K83*100)</f>
        <v>100</v>
      </c>
      <c r="M83" s="122">
        <f t="shared" ref="M83:M97" si="10">SUM(H83+J83+L83)</f>
        <v>295.31360112755459</v>
      </c>
    </row>
    <row r="84" spans="2:13" ht="15.75">
      <c r="B84" s="140">
        <v>2</v>
      </c>
      <c r="C84" s="141" t="s">
        <v>108</v>
      </c>
      <c r="D84" s="118" t="s">
        <v>242</v>
      </c>
      <c r="E84" s="118">
        <v>2004</v>
      </c>
      <c r="F84" s="118" t="s">
        <v>34</v>
      </c>
      <c r="G84" s="142">
        <v>3.1608796296296295E-2</v>
      </c>
      <c r="H84" s="143">
        <f t="shared" ref="H84:H93" si="11">SUM(G$83/G84*100)</f>
        <v>90.186744782131086</v>
      </c>
      <c r="I84" s="120">
        <v>3.1307870370370368E-2</v>
      </c>
      <c r="J84" s="121">
        <f>SUM(I$84/I84*100)</f>
        <v>100</v>
      </c>
      <c r="K84" s="120">
        <v>1.5706018518518518E-2</v>
      </c>
      <c r="L84" s="121">
        <f t="shared" ref="L84:L97" si="12">SUM(K$83/K84*100)</f>
        <v>91.00957995578483</v>
      </c>
      <c r="M84" s="122">
        <f t="shared" si="10"/>
        <v>281.19632473791592</v>
      </c>
    </row>
    <row r="85" spans="2:13" ht="15.75">
      <c r="B85" s="140">
        <v>3</v>
      </c>
      <c r="C85" s="141" t="s">
        <v>46</v>
      </c>
      <c r="D85" s="118" t="s">
        <v>242</v>
      </c>
      <c r="E85" s="118">
        <v>2003</v>
      </c>
      <c r="F85" s="118" t="s">
        <v>20</v>
      </c>
      <c r="G85" s="142">
        <v>3.3240740740740744E-2</v>
      </c>
      <c r="H85" s="143">
        <f t="shared" si="11"/>
        <v>85.759052924791064</v>
      </c>
      <c r="I85" s="120">
        <v>4.3333333333333335E-2</v>
      </c>
      <c r="J85" s="121">
        <f t="shared" ref="J85:J95" si="13">SUM(I$84/I85*100)</f>
        <v>72.248931623931611</v>
      </c>
      <c r="K85" s="120">
        <v>1.5289351851851851E-2</v>
      </c>
      <c r="L85" s="121">
        <f t="shared" si="12"/>
        <v>93.489780469341426</v>
      </c>
      <c r="M85" s="122">
        <f t="shared" si="10"/>
        <v>251.49776501806411</v>
      </c>
    </row>
    <row r="86" spans="2:13" ht="15.75">
      <c r="B86" s="140">
        <v>4</v>
      </c>
      <c r="C86" s="141" t="s">
        <v>109</v>
      </c>
      <c r="D86" s="118" t="s">
        <v>13</v>
      </c>
      <c r="E86" s="118">
        <v>2004</v>
      </c>
      <c r="F86" s="118" t="s">
        <v>20</v>
      </c>
      <c r="G86" s="142">
        <v>4.0451388888888891E-2</v>
      </c>
      <c r="H86" s="143">
        <f t="shared" si="11"/>
        <v>70.472103004291839</v>
      </c>
      <c r="I86" s="120">
        <v>4.1747685185185186E-2</v>
      </c>
      <c r="J86" s="121">
        <f t="shared" si="13"/>
        <v>74.993069032436921</v>
      </c>
      <c r="K86" s="120">
        <v>1.7199074074074071E-2</v>
      </c>
      <c r="L86" s="121">
        <f t="shared" si="12"/>
        <v>83.109017496635275</v>
      </c>
      <c r="M86" s="122">
        <f t="shared" si="10"/>
        <v>228.57418953336401</v>
      </c>
    </row>
    <row r="87" spans="2:13" ht="15.75">
      <c r="B87" s="140">
        <v>5</v>
      </c>
      <c r="C87" s="141" t="s">
        <v>195</v>
      </c>
      <c r="D87" s="118" t="s">
        <v>18</v>
      </c>
      <c r="E87" s="118">
        <v>2003</v>
      </c>
      <c r="F87" s="118" t="s">
        <v>34</v>
      </c>
      <c r="G87" s="142">
        <v>4.1030092592592597E-2</v>
      </c>
      <c r="H87" s="143">
        <f t="shared" si="11"/>
        <v>69.478138222849068</v>
      </c>
      <c r="I87" s="120">
        <v>4.2557870370370371E-2</v>
      </c>
      <c r="J87" s="121">
        <f t="shared" si="13"/>
        <v>73.565406581452265</v>
      </c>
      <c r="K87" s="120">
        <v>1.8020833333333333E-2</v>
      </c>
      <c r="L87" s="121">
        <f t="shared" si="12"/>
        <v>79.319203596660245</v>
      </c>
      <c r="M87" s="122">
        <f t="shared" si="10"/>
        <v>222.36274840096161</v>
      </c>
    </row>
    <row r="88" spans="2:13" ht="15.75">
      <c r="B88" s="140">
        <v>6</v>
      </c>
      <c r="C88" s="141" t="s">
        <v>194</v>
      </c>
      <c r="D88" s="118" t="s">
        <v>241</v>
      </c>
      <c r="E88" s="118">
        <v>2004</v>
      </c>
      <c r="F88" s="118" t="s">
        <v>34</v>
      </c>
      <c r="G88" s="142">
        <v>3.9918981481481479E-2</v>
      </c>
      <c r="H88" s="143">
        <f t="shared" si="11"/>
        <v>71.412003479269345</v>
      </c>
      <c r="I88" s="120">
        <v>4.2696759259259261E-2</v>
      </c>
      <c r="J88" s="121">
        <f t="shared" si="13"/>
        <v>73.326104635402544</v>
      </c>
      <c r="K88" s="120">
        <v>1.9560185185185184E-2</v>
      </c>
      <c r="L88" s="121">
        <f t="shared" si="12"/>
        <v>73.07692307692308</v>
      </c>
      <c r="M88" s="122">
        <f t="shared" si="10"/>
        <v>217.81503119159498</v>
      </c>
    </row>
    <row r="89" spans="2:13" ht="15.75">
      <c r="B89" s="140">
        <v>7</v>
      </c>
      <c r="C89" s="141" t="s">
        <v>94</v>
      </c>
      <c r="D89" s="118" t="s">
        <v>13</v>
      </c>
      <c r="E89" s="118">
        <v>2003</v>
      </c>
      <c r="F89" s="118" t="s">
        <v>34</v>
      </c>
      <c r="G89" s="142">
        <v>4.2152777777777782E-2</v>
      </c>
      <c r="H89" s="143">
        <f t="shared" si="11"/>
        <v>67.627677100494225</v>
      </c>
      <c r="I89" s="120">
        <v>4.612268518518519E-2</v>
      </c>
      <c r="J89" s="121">
        <f t="shared" si="13"/>
        <v>67.879548306148038</v>
      </c>
      <c r="K89" s="120">
        <v>1.7800925925925925E-2</v>
      </c>
      <c r="L89" s="121">
        <f t="shared" si="12"/>
        <v>80.299089726918083</v>
      </c>
      <c r="M89" s="122">
        <f t="shared" si="10"/>
        <v>215.80631513356033</v>
      </c>
    </row>
    <row r="90" spans="2:13" ht="15.75">
      <c r="B90" s="140">
        <v>8</v>
      </c>
      <c r="C90" s="141" t="s">
        <v>44</v>
      </c>
      <c r="D90" s="118" t="s">
        <v>242</v>
      </c>
      <c r="E90" s="118">
        <v>2003</v>
      </c>
      <c r="F90" s="118" t="s">
        <v>20</v>
      </c>
      <c r="G90" s="142">
        <v>3.5798611111111107E-2</v>
      </c>
      <c r="H90" s="143">
        <f t="shared" si="11"/>
        <v>79.631425800193995</v>
      </c>
      <c r="I90" s="120">
        <v>3.1967592592592589E-2</v>
      </c>
      <c r="J90" s="121">
        <f t="shared" si="13"/>
        <v>97.936278059377273</v>
      </c>
      <c r="K90" s="119" t="s">
        <v>50</v>
      </c>
      <c r="L90" s="121">
        <v>0</v>
      </c>
      <c r="M90" s="122">
        <f t="shared" si="10"/>
        <v>177.56770385957128</v>
      </c>
    </row>
    <row r="91" spans="2:13" ht="15.75">
      <c r="B91" s="140">
        <v>9</v>
      </c>
      <c r="C91" s="141" t="s">
        <v>197</v>
      </c>
      <c r="D91" s="119" t="s">
        <v>165</v>
      </c>
      <c r="E91" s="118">
        <v>2004</v>
      </c>
      <c r="F91" s="118" t="s">
        <v>19</v>
      </c>
      <c r="G91" s="142">
        <v>5.4814814814814816E-2</v>
      </c>
      <c r="H91" s="143">
        <f t="shared" si="11"/>
        <v>52.005912162162161</v>
      </c>
      <c r="I91" s="120">
        <v>5.5567129629629626E-2</v>
      </c>
      <c r="J91" s="121">
        <f t="shared" si="13"/>
        <v>56.342428660695688</v>
      </c>
      <c r="K91" s="120">
        <v>2.1944444444444447E-2</v>
      </c>
      <c r="L91" s="121">
        <f t="shared" si="12"/>
        <v>65.137130801687761</v>
      </c>
      <c r="M91" s="122">
        <f t="shared" si="10"/>
        <v>173.4854716245456</v>
      </c>
    </row>
    <row r="92" spans="2:13" ht="15.75">
      <c r="B92" s="140">
        <v>10</v>
      </c>
      <c r="C92" s="141" t="s">
        <v>45</v>
      </c>
      <c r="D92" s="118" t="s">
        <v>16</v>
      </c>
      <c r="E92" s="118">
        <v>2003</v>
      </c>
      <c r="F92" s="118" t="s">
        <v>20</v>
      </c>
      <c r="G92" s="142">
        <v>5.4791666666666662E-2</v>
      </c>
      <c r="H92" s="143">
        <f t="shared" si="11"/>
        <v>52.027883396704688</v>
      </c>
      <c r="I92" s="120">
        <v>7.3252314814814812E-2</v>
      </c>
      <c r="J92" s="121">
        <f t="shared" si="13"/>
        <v>42.739769315847681</v>
      </c>
      <c r="K92" s="120">
        <v>2.224537037037037E-2</v>
      </c>
      <c r="L92" s="121">
        <f t="shared" si="12"/>
        <v>64.255983350676388</v>
      </c>
      <c r="M92" s="122">
        <f t="shared" si="10"/>
        <v>159.02363606322876</v>
      </c>
    </row>
    <row r="93" spans="2:13" ht="15.75">
      <c r="B93" s="140">
        <v>11</v>
      </c>
      <c r="C93" s="141" t="s">
        <v>196</v>
      </c>
      <c r="D93" s="118" t="s">
        <v>18</v>
      </c>
      <c r="E93" s="118">
        <v>2004</v>
      </c>
      <c r="F93" s="118" t="s">
        <v>34</v>
      </c>
      <c r="G93" s="142">
        <v>4.386574074074074E-2</v>
      </c>
      <c r="H93" s="143">
        <f t="shared" si="11"/>
        <v>64.986807387862783</v>
      </c>
      <c r="I93" s="119" t="s">
        <v>50</v>
      </c>
      <c r="J93" s="121">
        <v>0</v>
      </c>
      <c r="K93" s="120">
        <v>2.071759259259259E-2</v>
      </c>
      <c r="L93" s="121">
        <f t="shared" si="12"/>
        <v>68.994413407821241</v>
      </c>
      <c r="M93" s="122">
        <f t="shared" si="10"/>
        <v>133.98122079568401</v>
      </c>
    </row>
    <row r="94" spans="2:13" ht="15.75">
      <c r="B94" s="140">
        <v>12</v>
      </c>
      <c r="C94" s="141" t="s">
        <v>199</v>
      </c>
      <c r="D94" s="118" t="s">
        <v>18</v>
      </c>
      <c r="E94" s="118">
        <v>2004</v>
      </c>
      <c r="F94" s="118" t="s">
        <v>34</v>
      </c>
      <c r="G94" s="119" t="s">
        <v>50</v>
      </c>
      <c r="H94" s="143">
        <v>0</v>
      </c>
      <c r="I94" s="120">
        <v>6.157407407407408E-2</v>
      </c>
      <c r="J94" s="121">
        <f t="shared" si="13"/>
        <v>50.845864661654126</v>
      </c>
      <c r="K94" s="120">
        <v>2.1689814814814815E-2</v>
      </c>
      <c r="L94" s="121">
        <f t="shared" si="12"/>
        <v>65.90181430096051</v>
      </c>
      <c r="M94" s="122">
        <f t="shared" si="10"/>
        <v>116.74767896261463</v>
      </c>
    </row>
    <row r="95" spans="2:13" ht="15.75">
      <c r="B95" s="140">
        <v>13</v>
      </c>
      <c r="C95" s="141" t="s">
        <v>200</v>
      </c>
      <c r="D95" s="119" t="s">
        <v>166</v>
      </c>
      <c r="E95" s="118">
        <v>2003</v>
      </c>
      <c r="F95" s="118" t="s">
        <v>19</v>
      </c>
      <c r="G95" s="119" t="s">
        <v>50</v>
      </c>
      <c r="H95" s="143">
        <v>0</v>
      </c>
      <c r="I95" s="120">
        <v>8.9409722222222224E-2</v>
      </c>
      <c r="J95" s="121">
        <f t="shared" si="13"/>
        <v>35.016181229773458</v>
      </c>
      <c r="K95" s="120">
        <v>1.9027777777777779E-2</v>
      </c>
      <c r="L95" s="121">
        <f t="shared" si="12"/>
        <v>75.12165450121654</v>
      </c>
      <c r="M95" s="122">
        <f t="shared" si="10"/>
        <v>110.13783573098999</v>
      </c>
    </row>
    <row r="96" spans="2:13" ht="15.75">
      <c r="B96" s="140">
        <v>14</v>
      </c>
      <c r="C96" s="141" t="s">
        <v>111</v>
      </c>
      <c r="D96" s="118" t="s">
        <v>15</v>
      </c>
      <c r="E96" s="118">
        <v>2003</v>
      </c>
      <c r="F96" s="118" t="s">
        <v>19</v>
      </c>
      <c r="G96" s="119" t="s">
        <v>50</v>
      </c>
      <c r="H96" s="143">
        <v>0</v>
      </c>
      <c r="I96" s="119" t="s">
        <v>50</v>
      </c>
      <c r="J96" s="121">
        <v>0</v>
      </c>
      <c r="K96" s="120">
        <v>1.9918981481481482E-2</v>
      </c>
      <c r="L96" s="121">
        <f t="shared" si="12"/>
        <v>71.760604299825687</v>
      </c>
      <c r="M96" s="122">
        <f t="shared" si="10"/>
        <v>71.760604299825687</v>
      </c>
    </row>
    <row r="97" spans="2:13" ht="16.5" thickBot="1">
      <c r="B97" s="144">
        <v>15</v>
      </c>
      <c r="C97" s="145" t="s">
        <v>198</v>
      </c>
      <c r="D97" s="126" t="s">
        <v>165</v>
      </c>
      <c r="E97" s="125">
        <v>2003</v>
      </c>
      <c r="F97" s="125" t="s">
        <v>5</v>
      </c>
      <c r="G97" s="126" t="s">
        <v>50</v>
      </c>
      <c r="H97" s="147">
        <v>0</v>
      </c>
      <c r="I97" s="126" t="s">
        <v>50</v>
      </c>
      <c r="J97" s="127">
        <v>0</v>
      </c>
      <c r="K97" s="128">
        <v>4.3032407407407408E-2</v>
      </c>
      <c r="L97" s="127">
        <f t="shared" si="12"/>
        <v>33.21678321678322</v>
      </c>
      <c r="M97" s="129">
        <f t="shared" si="10"/>
        <v>33.21678321678322</v>
      </c>
    </row>
    <row r="98" spans="2:13" ht="15.75">
      <c r="B98" s="138"/>
      <c r="C98" s="139"/>
      <c r="D98" s="139"/>
      <c r="E98" s="137"/>
      <c r="F98" s="137"/>
      <c r="G98" s="137"/>
      <c r="H98" s="137"/>
      <c r="I98" s="137"/>
      <c r="J98" s="137"/>
      <c r="K98" s="137"/>
      <c r="L98" s="137"/>
      <c r="M98" s="137"/>
    </row>
    <row r="99" spans="2:13" ht="23.25">
      <c r="B99" s="303" t="s">
        <v>9</v>
      </c>
      <c r="C99" s="308"/>
      <c r="D99" s="139"/>
      <c r="E99" s="137"/>
      <c r="F99" s="137"/>
      <c r="G99" s="137"/>
      <c r="H99" s="137"/>
      <c r="I99" s="137"/>
      <c r="J99" s="137"/>
      <c r="K99" s="137"/>
      <c r="L99" s="137"/>
      <c r="M99" s="137"/>
    </row>
    <row r="100" spans="2:13" ht="16.5" thickBot="1">
      <c r="B100" s="138"/>
      <c r="C100" s="139"/>
      <c r="D100" s="139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2:13" ht="15.75">
      <c r="B101" s="112" t="s">
        <v>0</v>
      </c>
      <c r="C101" s="113" t="s">
        <v>1</v>
      </c>
      <c r="D101" s="113" t="s">
        <v>2</v>
      </c>
      <c r="E101" s="113" t="s">
        <v>3</v>
      </c>
      <c r="F101" s="113" t="s">
        <v>4</v>
      </c>
      <c r="G101" s="113" t="s">
        <v>67</v>
      </c>
      <c r="H101" s="113" t="s">
        <v>6</v>
      </c>
      <c r="I101" s="114" t="s">
        <v>68</v>
      </c>
      <c r="J101" s="114" t="s">
        <v>6</v>
      </c>
      <c r="K101" s="114" t="s">
        <v>12</v>
      </c>
      <c r="L101" s="114" t="s">
        <v>6</v>
      </c>
      <c r="M101" s="115" t="s">
        <v>11</v>
      </c>
    </row>
    <row r="102" spans="2:13" ht="15.75">
      <c r="B102" s="158">
        <v>1</v>
      </c>
      <c r="C102" s="159" t="s">
        <v>201</v>
      </c>
      <c r="D102" s="118" t="s">
        <v>242</v>
      </c>
      <c r="E102" s="160">
        <v>2003</v>
      </c>
      <c r="F102" s="160" t="s">
        <v>33</v>
      </c>
      <c r="G102" s="161">
        <v>2.5868055555555557E-2</v>
      </c>
      <c r="H102" s="162">
        <f>SUM(G$102/G102*100)</f>
        <v>100</v>
      </c>
      <c r="I102" s="120">
        <v>3.2326388888888884E-2</v>
      </c>
      <c r="J102" s="121">
        <f>SUM(I$103/I102*100)</f>
        <v>97.815968492660232</v>
      </c>
      <c r="K102" s="120">
        <v>1.9432870370370371E-2</v>
      </c>
      <c r="L102" s="121">
        <f>SUM(K$104/K102*100)</f>
        <v>89.636688505062523</v>
      </c>
      <c r="M102" s="122">
        <f t="shared" ref="M102:M111" si="14">SUM(H102+J102+L102)</f>
        <v>287.45265699772278</v>
      </c>
    </row>
    <row r="103" spans="2:13" ht="15.75">
      <c r="B103" s="158">
        <v>2</v>
      </c>
      <c r="C103" s="159" t="s">
        <v>202</v>
      </c>
      <c r="D103" s="118" t="s">
        <v>18</v>
      </c>
      <c r="E103" s="160">
        <v>2003</v>
      </c>
      <c r="F103" s="118" t="s">
        <v>20</v>
      </c>
      <c r="G103" s="161">
        <v>2.732638888888889E-2</v>
      </c>
      <c r="H103" s="162">
        <f t="shared" ref="H103:H111" si="15">SUM(G$102/G103*100)</f>
        <v>94.663278271918685</v>
      </c>
      <c r="I103" s="120">
        <v>3.1620370370370368E-2</v>
      </c>
      <c r="J103" s="121">
        <f>SUM(I$103/I103*100)</f>
        <v>100</v>
      </c>
      <c r="K103" s="120">
        <v>1.892361111111111E-2</v>
      </c>
      <c r="L103" s="121">
        <f>SUM(K$104/K103*100)</f>
        <v>92.048929663608561</v>
      </c>
      <c r="M103" s="122">
        <f t="shared" si="14"/>
        <v>286.7122079355272</v>
      </c>
    </row>
    <row r="104" spans="2:13" ht="15.75">
      <c r="B104" s="140">
        <v>3</v>
      </c>
      <c r="C104" s="141" t="s">
        <v>123</v>
      </c>
      <c r="D104" s="118" t="s">
        <v>242</v>
      </c>
      <c r="E104" s="118">
        <v>2004</v>
      </c>
      <c r="F104" s="118" t="s">
        <v>20</v>
      </c>
      <c r="G104" s="120">
        <v>3.0497685185185183E-2</v>
      </c>
      <c r="H104" s="162">
        <f t="shared" si="15"/>
        <v>84.819734345351051</v>
      </c>
      <c r="I104" s="120">
        <v>3.3240740740740744E-2</v>
      </c>
      <c r="J104" s="121">
        <f t="shared" ref="J104:J111" si="16">SUM(I$103/I104*100)</f>
        <v>95.125348189415021</v>
      </c>
      <c r="K104" s="120">
        <v>1.741898148148148E-2</v>
      </c>
      <c r="L104" s="121">
        <f>SUM(K$104/K104*100)</f>
        <v>100</v>
      </c>
      <c r="M104" s="122">
        <f t="shared" si="14"/>
        <v>279.94508253476607</v>
      </c>
    </row>
    <row r="105" spans="2:13" ht="15.75">
      <c r="B105" s="140">
        <v>4</v>
      </c>
      <c r="C105" s="141" t="s">
        <v>115</v>
      </c>
      <c r="D105" s="118" t="s">
        <v>13</v>
      </c>
      <c r="E105" s="118">
        <v>2004</v>
      </c>
      <c r="F105" s="118" t="s">
        <v>20</v>
      </c>
      <c r="G105" s="142">
        <v>2.943287037037037E-2</v>
      </c>
      <c r="H105" s="162">
        <f t="shared" si="15"/>
        <v>87.888320880849406</v>
      </c>
      <c r="I105" s="120">
        <v>3.7118055555555557E-2</v>
      </c>
      <c r="J105" s="121">
        <f t="shared" si="16"/>
        <v>85.188649828500147</v>
      </c>
      <c r="K105" s="120">
        <v>1.7928240740740741E-2</v>
      </c>
      <c r="L105" s="121">
        <f t="shared" ref="L105:L111" si="17">SUM(K$104/K105*100)</f>
        <v>97.159457714654607</v>
      </c>
      <c r="M105" s="122">
        <f t="shared" si="14"/>
        <v>270.23642842400415</v>
      </c>
    </row>
    <row r="106" spans="2:13" ht="15.75">
      <c r="B106" s="140">
        <v>5</v>
      </c>
      <c r="C106" s="141" t="s">
        <v>114</v>
      </c>
      <c r="D106" s="118" t="s">
        <v>13</v>
      </c>
      <c r="E106" s="118">
        <v>2004</v>
      </c>
      <c r="F106" s="118" t="s">
        <v>19</v>
      </c>
      <c r="G106" s="142">
        <v>3.5393518518518519E-2</v>
      </c>
      <c r="H106" s="162">
        <f t="shared" si="15"/>
        <v>73.086984957488554</v>
      </c>
      <c r="I106" s="120">
        <v>3.5706018518518519E-2</v>
      </c>
      <c r="J106" s="121">
        <f t="shared" si="16"/>
        <v>88.557536466774707</v>
      </c>
      <c r="K106" s="120">
        <v>1.9768518518518515E-2</v>
      </c>
      <c r="L106" s="121">
        <f t="shared" si="17"/>
        <v>88.114754098360663</v>
      </c>
      <c r="M106" s="122">
        <f t="shared" si="14"/>
        <v>249.75927552262391</v>
      </c>
    </row>
    <row r="107" spans="2:13" ht="15.75">
      <c r="B107" s="140">
        <v>6</v>
      </c>
      <c r="C107" s="141" t="s">
        <v>203</v>
      </c>
      <c r="D107" s="118" t="s">
        <v>18</v>
      </c>
      <c r="E107" s="118">
        <v>2004</v>
      </c>
      <c r="F107" s="118" t="s">
        <v>20</v>
      </c>
      <c r="G107" s="120">
        <v>3.7164351851851851E-2</v>
      </c>
      <c r="H107" s="162">
        <f t="shared" si="15"/>
        <v>69.604484584241675</v>
      </c>
      <c r="I107" s="120">
        <v>3.6458333333333336E-2</v>
      </c>
      <c r="J107" s="121">
        <f t="shared" si="16"/>
        <v>86.73015873015872</v>
      </c>
      <c r="K107" s="120">
        <v>2.4247685185185181E-2</v>
      </c>
      <c r="L107" s="121">
        <f t="shared" si="17"/>
        <v>71.837708830548934</v>
      </c>
      <c r="M107" s="122">
        <f t="shared" si="14"/>
        <v>228.17235214494934</v>
      </c>
    </row>
    <row r="108" spans="2:13" ht="15.75">
      <c r="B108" s="140">
        <v>7</v>
      </c>
      <c r="C108" s="141" t="s">
        <v>104</v>
      </c>
      <c r="D108" s="118" t="s">
        <v>13</v>
      </c>
      <c r="E108" s="118">
        <v>2003</v>
      </c>
      <c r="F108" s="118" t="s">
        <v>19</v>
      </c>
      <c r="G108" s="142">
        <v>3.2673611111111105E-2</v>
      </c>
      <c r="H108" s="162">
        <f t="shared" si="15"/>
        <v>79.171094580233813</v>
      </c>
      <c r="I108" s="120">
        <v>4.9537037037037039E-2</v>
      </c>
      <c r="J108" s="121">
        <f t="shared" si="16"/>
        <v>63.831775700934571</v>
      </c>
      <c r="K108" s="120">
        <v>2.3124999999999996E-2</v>
      </c>
      <c r="L108" s="121">
        <f t="shared" si="17"/>
        <v>75.325325325325338</v>
      </c>
      <c r="M108" s="122">
        <f t="shared" si="14"/>
        <v>218.32819560649372</v>
      </c>
    </row>
    <row r="109" spans="2:13" ht="15.75">
      <c r="B109" s="140">
        <v>8</v>
      </c>
      <c r="C109" s="141" t="s">
        <v>204</v>
      </c>
      <c r="D109" s="119" t="s">
        <v>166</v>
      </c>
      <c r="E109" s="118">
        <v>2004</v>
      </c>
      <c r="F109" s="118" t="s">
        <v>20</v>
      </c>
      <c r="G109" s="142">
        <v>4.2777777777777776E-2</v>
      </c>
      <c r="H109" s="162">
        <f t="shared" si="15"/>
        <v>60.470779220779228</v>
      </c>
      <c r="I109" s="120">
        <v>6.8078703703703711E-2</v>
      </c>
      <c r="J109" s="121">
        <f t="shared" si="16"/>
        <v>46.446786807208426</v>
      </c>
      <c r="K109" s="120">
        <v>3.4351851851851849E-2</v>
      </c>
      <c r="L109" s="121">
        <f t="shared" si="17"/>
        <v>50.70754716981132</v>
      </c>
      <c r="M109" s="122">
        <f t="shared" si="14"/>
        <v>157.62511319779895</v>
      </c>
    </row>
    <row r="110" spans="2:13" ht="15.75">
      <c r="B110" s="140">
        <v>9</v>
      </c>
      <c r="C110" s="141" t="s">
        <v>121</v>
      </c>
      <c r="D110" s="118" t="s">
        <v>15</v>
      </c>
      <c r="E110" s="118">
        <v>2003</v>
      </c>
      <c r="F110" s="118" t="s">
        <v>19</v>
      </c>
      <c r="G110" s="142">
        <v>6.4328703703703707E-2</v>
      </c>
      <c r="H110" s="162">
        <f t="shared" si="15"/>
        <v>40.212306585102553</v>
      </c>
      <c r="I110" s="120">
        <v>5.5E-2</v>
      </c>
      <c r="J110" s="121">
        <f t="shared" si="16"/>
        <v>57.491582491582484</v>
      </c>
      <c r="K110" s="120">
        <v>2.9791666666666664E-2</v>
      </c>
      <c r="L110" s="121">
        <f t="shared" si="17"/>
        <v>58.469308469308466</v>
      </c>
      <c r="M110" s="122">
        <f t="shared" si="14"/>
        <v>156.1731975459935</v>
      </c>
    </row>
    <row r="111" spans="2:13" ht="16.5" thickBot="1">
      <c r="B111" s="144">
        <v>10</v>
      </c>
      <c r="C111" s="145" t="s">
        <v>205</v>
      </c>
      <c r="D111" s="126" t="s">
        <v>166</v>
      </c>
      <c r="E111" s="125">
        <v>2004</v>
      </c>
      <c r="F111" s="125" t="s">
        <v>19</v>
      </c>
      <c r="G111" s="128">
        <v>6.8576388888888895E-2</v>
      </c>
      <c r="H111" s="163">
        <f t="shared" si="15"/>
        <v>37.721518987341774</v>
      </c>
      <c r="I111" s="128">
        <v>0.11237268518518519</v>
      </c>
      <c r="J111" s="127">
        <f t="shared" si="16"/>
        <v>28.138840251313212</v>
      </c>
      <c r="K111" s="128">
        <v>4.1944444444444444E-2</v>
      </c>
      <c r="L111" s="127">
        <f t="shared" si="17"/>
        <v>41.528697571743926</v>
      </c>
      <c r="M111" s="129">
        <f t="shared" si="14"/>
        <v>107.3890568103989</v>
      </c>
    </row>
    <row r="112" spans="2:13" ht="15.75">
      <c r="B112" s="138"/>
      <c r="C112" s="139"/>
      <c r="D112" s="139"/>
      <c r="E112" s="137"/>
      <c r="F112" s="137"/>
      <c r="G112" s="137"/>
      <c r="H112" s="137"/>
      <c r="I112" s="137"/>
      <c r="J112" s="137"/>
      <c r="K112" s="137"/>
      <c r="L112" s="137"/>
      <c r="M112" s="137"/>
    </row>
    <row r="113" spans="2:13" ht="22.5">
      <c r="B113" s="303" t="s">
        <v>125</v>
      </c>
      <c r="C113" s="303"/>
      <c r="D113" s="139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2:13" ht="16.5" thickBot="1">
      <c r="B114" s="138"/>
      <c r="C114" s="139"/>
      <c r="D114" s="139"/>
      <c r="E114" s="137"/>
      <c r="F114" s="137"/>
      <c r="G114" s="137"/>
      <c r="H114" s="137"/>
      <c r="I114" s="137"/>
      <c r="J114" s="137"/>
      <c r="K114" s="137"/>
      <c r="L114" s="137"/>
      <c r="M114" s="137"/>
    </row>
    <row r="115" spans="2:13" ht="15.75">
      <c r="B115" s="112" t="s">
        <v>0</v>
      </c>
      <c r="C115" s="113" t="s">
        <v>1</v>
      </c>
      <c r="D115" s="113" t="s">
        <v>2</v>
      </c>
      <c r="E115" s="113" t="s">
        <v>3</v>
      </c>
      <c r="F115" s="113" t="s">
        <v>4</v>
      </c>
      <c r="G115" s="113" t="s">
        <v>67</v>
      </c>
      <c r="H115" s="113" t="s">
        <v>6</v>
      </c>
      <c r="I115" s="114" t="s">
        <v>68</v>
      </c>
      <c r="J115" s="114" t="s">
        <v>6</v>
      </c>
      <c r="K115" s="114" t="s">
        <v>12</v>
      </c>
      <c r="L115" s="114" t="s">
        <v>6</v>
      </c>
      <c r="M115" s="115" t="s">
        <v>11</v>
      </c>
    </row>
    <row r="116" spans="2:13" ht="15.75">
      <c r="B116" s="158">
        <v>1</v>
      </c>
      <c r="C116" s="159" t="s">
        <v>36</v>
      </c>
      <c r="D116" s="118" t="s">
        <v>13</v>
      </c>
      <c r="E116" s="160">
        <v>2008</v>
      </c>
      <c r="F116" s="118" t="s">
        <v>19</v>
      </c>
      <c r="G116" s="161">
        <v>2.5243055555555557E-2</v>
      </c>
      <c r="H116" s="162">
        <f t="shared" ref="H116:H127" si="18">SUM(G$116/G116*100)</f>
        <v>100</v>
      </c>
      <c r="I116" s="120">
        <v>4.9386574074074076E-2</v>
      </c>
      <c r="J116" s="121">
        <f>SUM(I$117/I116*100)</f>
        <v>67.072884930864774</v>
      </c>
      <c r="K116" s="120">
        <v>1.2511574074074073E-2</v>
      </c>
      <c r="L116" s="121">
        <f t="shared" ref="L116:L127" si="19">SUM(K$116/K116*100)</f>
        <v>100</v>
      </c>
      <c r="M116" s="122">
        <f t="shared" ref="M116:M127" si="20">SUM(H116+J116+L116)</f>
        <v>267.0728849308648</v>
      </c>
    </row>
    <row r="117" spans="2:13" ht="15.75">
      <c r="B117" s="140">
        <v>2</v>
      </c>
      <c r="C117" s="141" t="s">
        <v>39</v>
      </c>
      <c r="D117" s="118" t="s">
        <v>16</v>
      </c>
      <c r="E117" s="118">
        <v>2005</v>
      </c>
      <c r="F117" s="118" t="s">
        <v>19</v>
      </c>
      <c r="G117" s="142">
        <v>2.7743055555555559E-2</v>
      </c>
      <c r="H117" s="162">
        <f t="shared" si="18"/>
        <v>90.988735919899867</v>
      </c>
      <c r="I117" s="120">
        <v>3.3125000000000002E-2</v>
      </c>
      <c r="J117" s="121">
        <f>SUM(I$117/I117*100)</f>
        <v>100</v>
      </c>
      <c r="K117" s="120">
        <v>1.7083333333333336E-2</v>
      </c>
      <c r="L117" s="121">
        <f t="shared" si="19"/>
        <v>73.23848238482384</v>
      </c>
      <c r="M117" s="122">
        <f t="shared" si="20"/>
        <v>264.22721830472369</v>
      </c>
    </row>
    <row r="118" spans="2:13" ht="15.75">
      <c r="B118" s="140">
        <v>3</v>
      </c>
      <c r="C118" s="141" t="s">
        <v>206</v>
      </c>
      <c r="D118" s="118" t="s">
        <v>241</v>
      </c>
      <c r="E118" s="118">
        <v>2005</v>
      </c>
      <c r="F118" s="118" t="s">
        <v>34</v>
      </c>
      <c r="G118" s="142">
        <v>2.9675925925925925E-2</v>
      </c>
      <c r="H118" s="162">
        <f t="shared" si="18"/>
        <v>85.06240249609985</v>
      </c>
      <c r="I118" s="120">
        <v>3.7118055555555557E-2</v>
      </c>
      <c r="J118" s="121">
        <f t="shared" ref="J118:J126" si="21">SUM(I$117/I118*100)</f>
        <v>89.242282507015901</v>
      </c>
      <c r="K118" s="120">
        <v>1.6354166666666666E-2</v>
      </c>
      <c r="L118" s="121">
        <f t="shared" si="19"/>
        <v>76.503892427459292</v>
      </c>
      <c r="M118" s="122">
        <f t="shared" si="20"/>
        <v>250.80857743057504</v>
      </c>
    </row>
    <row r="119" spans="2:13" ht="15.75">
      <c r="B119" s="140">
        <v>4</v>
      </c>
      <c r="C119" s="141" t="s">
        <v>41</v>
      </c>
      <c r="D119" s="118" t="s">
        <v>242</v>
      </c>
      <c r="E119" s="118">
        <v>2005</v>
      </c>
      <c r="F119" s="118" t="s">
        <v>19</v>
      </c>
      <c r="G119" s="142">
        <v>3.8194444444444441E-2</v>
      </c>
      <c r="H119" s="162">
        <f t="shared" si="18"/>
        <v>66.090909090909093</v>
      </c>
      <c r="I119" s="120">
        <v>3.4305555555555554E-2</v>
      </c>
      <c r="J119" s="121">
        <f t="shared" si="21"/>
        <v>96.558704453441308</v>
      </c>
      <c r="K119" s="120">
        <v>1.4965277777777779E-2</v>
      </c>
      <c r="L119" s="121">
        <f t="shared" si="19"/>
        <v>83.604021655065722</v>
      </c>
      <c r="M119" s="122">
        <f t="shared" si="20"/>
        <v>246.25363519941612</v>
      </c>
    </row>
    <row r="120" spans="2:13" ht="15.75">
      <c r="B120" s="140">
        <v>5</v>
      </c>
      <c r="C120" s="141" t="s">
        <v>40</v>
      </c>
      <c r="D120" s="118" t="s">
        <v>13</v>
      </c>
      <c r="E120" s="118">
        <v>2007</v>
      </c>
      <c r="F120" s="118" t="s">
        <v>26</v>
      </c>
      <c r="G120" s="142">
        <v>2.6678240740740738E-2</v>
      </c>
      <c r="H120" s="162">
        <f t="shared" si="18"/>
        <v>94.620390455531464</v>
      </c>
      <c r="I120" s="120">
        <v>5.122685185185185E-2</v>
      </c>
      <c r="J120" s="121">
        <f t="shared" si="21"/>
        <v>64.663352914595578</v>
      </c>
      <c r="K120" s="120">
        <v>1.6886574074074075E-2</v>
      </c>
      <c r="L120" s="121">
        <f t="shared" si="19"/>
        <v>74.09184372858121</v>
      </c>
      <c r="M120" s="122">
        <f t="shared" si="20"/>
        <v>233.37558709870825</v>
      </c>
    </row>
    <row r="121" spans="2:13" ht="15.75">
      <c r="B121" s="140">
        <v>6</v>
      </c>
      <c r="C121" s="141" t="s">
        <v>207</v>
      </c>
      <c r="D121" s="119" t="s">
        <v>165</v>
      </c>
      <c r="E121" s="118">
        <v>2006</v>
      </c>
      <c r="F121" s="118" t="s">
        <v>19</v>
      </c>
      <c r="G121" s="142">
        <v>4.5393518518518521E-2</v>
      </c>
      <c r="H121" s="162">
        <f t="shared" si="18"/>
        <v>55.609382967873536</v>
      </c>
      <c r="I121" s="120">
        <v>4.0949074074074075E-2</v>
      </c>
      <c r="J121" s="121">
        <f t="shared" si="21"/>
        <v>80.893159977388351</v>
      </c>
      <c r="K121" s="120">
        <v>1.5729166666666666E-2</v>
      </c>
      <c r="L121" s="121">
        <f t="shared" si="19"/>
        <v>79.543782192788811</v>
      </c>
      <c r="M121" s="122">
        <f t="shared" si="20"/>
        <v>216.04632513805069</v>
      </c>
    </row>
    <row r="122" spans="2:13" ht="15.75">
      <c r="B122" s="140">
        <v>7</v>
      </c>
      <c r="C122" s="141" t="s">
        <v>208</v>
      </c>
      <c r="D122" s="119" t="s">
        <v>166</v>
      </c>
      <c r="E122" s="118">
        <v>2006</v>
      </c>
      <c r="F122" s="118" t="s">
        <v>19</v>
      </c>
      <c r="G122" s="142">
        <v>4.9606481481481481E-2</v>
      </c>
      <c r="H122" s="162">
        <f t="shared" si="18"/>
        <v>50.886607559496035</v>
      </c>
      <c r="I122" s="120">
        <v>4.929398148148148E-2</v>
      </c>
      <c r="J122" s="121">
        <f t="shared" si="21"/>
        <v>67.198872974876735</v>
      </c>
      <c r="K122" s="120">
        <v>1.8460648148148146E-2</v>
      </c>
      <c r="L122" s="121">
        <f t="shared" si="19"/>
        <v>67.774294670846388</v>
      </c>
      <c r="M122" s="122">
        <f t="shared" si="20"/>
        <v>185.85977520521917</v>
      </c>
    </row>
    <row r="123" spans="2:13" ht="15.75">
      <c r="B123" s="140">
        <v>8</v>
      </c>
      <c r="C123" s="141" t="s">
        <v>213</v>
      </c>
      <c r="D123" s="119" t="s">
        <v>166</v>
      </c>
      <c r="E123" s="118">
        <v>2006</v>
      </c>
      <c r="F123" s="118" t="s">
        <v>34</v>
      </c>
      <c r="G123" s="142">
        <v>0.1086111111111111</v>
      </c>
      <c r="H123" s="162">
        <f t="shared" si="18"/>
        <v>23.241687979539645</v>
      </c>
      <c r="I123" s="120">
        <v>5.2638888888888895E-2</v>
      </c>
      <c r="J123" s="121">
        <f t="shared" si="21"/>
        <v>62.928759894459098</v>
      </c>
      <c r="K123" s="120">
        <v>1.3229166666666667E-2</v>
      </c>
      <c r="L123" s="121">
        <f t="shared" si="19"/>
        <v>94.575678040244952</v>
      </c>
      <c r="M123" s="122">
        <f t="shared" si="20"/>
        <v>180.74612591424369</v>
      </c>
    </row>
    <row r="124" spans="2:13" ht="15.75">
      <c r="B124" s="140">
        <v>9</v>
      </c>
      <c r="C124" s="141" t="s">
        <v>209</v>
      </c>
      <c r="D124" s="119" t="s">
        <v>166</v>
      </c>
      <c r="E124" s="118">
        <v>2006</v>
      </c>
      <c r="F124" s="118" t="s">
        <v>19</v>
      </c>
      <c r="G124" s="142">
        <v>5.5208333333333331E-2</v>
      </c>
      <c r="H124" s="162">
        <f t="shared" si="18"/>
        <v>45.723270440251582</v>
      </c>
      <c r="I124" s="120">
        <v>5.6979166666666664E-2</v>
      </c>
      <c r="J124" s="121">
        <f t="shared" si="21"/>
        <v>58.135283363802571</v>
      </c>
      <c r="K124" s="120">
        <v>1.7141203703703704E-2</v>
      </c>
      <c r="L124" s="121">
        <f t="shared" si="19"/>
        <v>72.991222147197831</v>
      </c>
      <c r="M124" s="122">
        <f t="shared" si="20"/>
        <v>176.84977595125198</v>
      </c>
    </row>
    <row r="125" spans="2:13" ht="15.75">
      <c r="B125" s="140">
        <v>10</v>
      </c>
      <c r="C125" s="141" t="s">
        <v>211</v>
      </c>
      <c r="D125" s="119" t="s">
        <v>166</v>
      </c>
      <c r="E125" s="118">
        <v>2006</v>
      </c>
      <c r="F125" s="118" t="s">
        <v>19</v>
      </c>
      <c r="G125" s="142">
        <v>5.8368055555555555E-2</v>
      </c>
      <c r="H125" s="162">
        <f t="shared" si="18"/>
        <v>43.248066627007738</v>
      </c>
      <c r="I125" s="120">
        <v>4.6307870370370374E-2</v>
      </c>
      <c r="J125" s="121">
        <f t="shared" si="21"/>
        <v>71.532116970757315</v>
      </c>
      <c r="K125" s="120">
        <v>3.108796296296296E-2</v>
      </c>
      <c r="L125" s="121">
        <f t="shared" si="19"/>
        <v>40.245718540580789</v>
      </c>
      <c r="M125" s="122">
        <f t="shared" si="20"/>
        <v>155.02590213834583</v>
      </c>
    </row>
    <row r="126" spans="2:13" ht="15.75">
      <c r="B126" s="140">
        <v>11</v>
      </c>
      <c r="C126" s="141" t="s">
        <v>210</v>
      </c>
      <c r="D126" s="119" t="s">
        <v>165</v>
      </c>
      <c r="E126" s="118">
        <v>2006</v>
      </c>
      <c r="F126" s="118" t="s">
        <v>5</v>
      </c>
      <c r="G126" s="142">
        <v>5.6967592592592597E-2</v>
      </c>
      <c r="H126" s="162">
        <f t="shared" si="18"/>
        <v>44.311255587159685</v>
      </c>
      <c r="I126" s="120">
        <v>8.6400462962962957E-2</v>
      </c>
      <c r="J126" s="121">
        <f t="shared" si="21"/>
        <v>38.338914936369726</v>
      </c>
      <c r="K126" s="120">
        <v>3.335648148148148E-2</v>
      </c>
      <c r="L126" s="121">
        <f t="shared" si="19"/>
        <v>37.508674531575295</v>
      </c>
      <c r="M126" s="122">
        <f t="shared" si="20"/>
        <v>120.15884505510471</v>
      </c>
    </row>
    <row r="127" spans="2:13" ht="16.5" thickBot="1">
      <c r="B127" s="144">
        <v>12</v>
      </c>
      <c r="C127" s="145" t="s">
        <v>212</v>
      </c>
      <c r="D127" s="126" t="s">
        <v>166</v>
      </c>
      <c r="E127" s="125">
        <v>2005</v>
      </c>
      <c r="F127" s="125" t="s">
        <v>19</v>
      </c>
      <c r="G127" s="146">
        <v>9.9016203703703717E-2</v>
      </c>
      <c r="H127" s="163">
        <f t="shared" si="18"/>
        <v>25.493863237872588</v>
      </c>
      <c r="I127" s="126" t="s">
        <v>50</v>
      </c>
      <c r="J127" s="127">
        <v>0</v>
      </c>
      <c r="K127" s="128">
        <v>3.243055555555556E-2</v>
      </c>
      <c r="L127" s="127">
        <f t="shared" si="19"/>
        <v>38.579586009992852</v>
      </c>
      <c r="M127" s="129">
        <f t="shared" si="20"/>
        <v>64.07344924786544</v>
      </c>
    </row>
    <row r="128" spans="2:13" ht="15.75">
      <c r="B128" s="138"/>
      <c r="C128" s="139"/>
      <c r="D128" s="139"/>
      <c r="E128" s="137"/>
      <c r="F128" s="137"/>
      <c r="G128" s="137"/>
      <c r="H128" s="137"/>
      <c r="I128" s="137"/>
      <c r="J128" s="137"/>
      <c r="K128" s="137"/>
      <c r="L128" s="137"/>
      <c r="M128" s="137"/>
    </row>
    <row r="129" spans="2:13" ht="22.5">
      <c r="B129" s="303" t="s">
        <v>8</v>
      </c>
      <c r="C129" s="303"/>
      <c r="D129" s="139"/>
      <c r="E129" s="137"/>
      <c r="F129" s="137"/>
      <c r="G129" s="137"/>
      <c r="H129" s="137"/>
      <c r="I129" s="137"/>
      <c r="J129" s="137"/>
      <c r="K129" s="137"/>
      <c r="L129" s="137"/>
      <c r="M129" s="137"/>
    </row>
    <row r="130" spans="2:13" ht="16.5" thickBot="1">
      <c r="B130" s="138"/>
      <c r="C130" s="139"/>
      <c r="D130" s="139"/>
      <c r="E130" s="137"/>
      <c r="F130" s="137"/>
      <c r="G130" s="137"/>
      <c r="H130" s="137"/>
      <c r="I130" s="137"/>
      <c r="J130" s="137"/>
      <c r="K130" s="137"/>
      <c r="L130" s="137"/>
      <c r="M130" s="137"/>
    </row>
    <row r="131" spans="2:13" ht="15.75">
      <c r="B131" s="112" t="s">
        <v>0</v>
      </c>
      <c r="C131" s="113" t="s">
        <v>1</v>
      </c>
      <c r="D131" s="113" t="s">
        <v>2</v>
      </c>
      <c r="E131" s="113" t="s">
        <v>3</v>
      </c>
      <c r="F131" s="113" t="s">
        <v>4</v>
      </c>
      <c r="G131" s="113" t="s">
        <v>67</v>
      </c>
      <c r="H131" s="113" t="s">
        <v>6</v>
      </c>
      <c r="I131" s="114" t="s">
        <v>68</v>
      </c>
      <c r="J131" s="114" t="s">
        <v>6</v>
      </c>
      <c r="K131" s="114" t="s">
        <v>12</v>
      </c>
      <c r="L131" s="114" t="s">
        <v>6</v>
      </c>
      <c r="M131" s="115" t="s">
        <v>11</v>
      </c>
    </row>
    <row r="132" spans="2:13" ht="15.75">
      <c r="B132" s="140">
        <v>1</v>
      </c>
      <c r="C132" s="141" t="s">
        <v>221</v>
      </c>
      <c r="D132" s="118" t="s">
        <v>18</v>
      </c>
      <c r="E132" s="118">
        <v>2005</v>
      </c>
      <c r="F132" s="118" t="s">
        <v>20</v>
      </c>
      <c r="G132" s="120">
        <v>2.5706018518518517E-2</v>
      </c>
      <c r="H132" s="143">
        <f t="shared" ref="H132:H141" si="22">SUM(G$132/G132*100)</f>
        <v>100</v>
      </c>
      <c r="I132" s="120">
        <v>2.2152777777777775E-2</v>
      </c>
      <c r="J132" s="121">
        <f t="shared" ref="J132:J139" si="23">SUM(I$132/I132*100)</f>
        <v>100</v>
      </c>
      <c r="K132" s="120">
        <v>1.5266203703703705E-2</v>
      </c>
      <c r="L132" s="121">
        <f t="shared" ref="L132:L140" si="24">SUM(K$132/K132*100)</f>
        <v>100</v>
      </c>
      <c r="M132" s="122">
        <f t="shared" ref="M132:M141" si="25">SUM(H132+J132+L132)</f>
        <v>300</v>
      </c>
    </row>
    <row r="133" spans="2:13" ht="15.75">
      <c r="B133" s="140">
        <v>2</v>
      </c>
      <c r="C133" s="141" t="s">
        <v>27</v>
      </c>
      <c r="D133" s="118" t="s">
        <v>13</v>
      </c>
      <c r="E133" s="118">
        <v>2006</v>
      </c>
      <c r="F133" s="118" t="s">
        <v>19</v>
      </c>
      <c r="G133" s="142">
        <v>2.6701388888888889E-2</v>
      </c>
      <c r="H133" s="143">
        <f t="shared" si="22"/>
        <v>96.272214997832677</v>
      </c>
      <c r="I133" s="120">
        <v>2.3703703703703703E-2</v>
      </c>
      <c r="J133" s="121">
        <f t="shared" si="23"/>
        <v>93.457031249999986</v>
      </c>
      <c r="K133" s="120">
        <v>1.6793981481481483E-2</v>
      </c>
      <c r="L133" s="121">
        <f t="shared" si="24"/>
        <v>90.902825637491389</v>
      </c>
      <c r="M133" s="122">
        <f t="shared" si="25"/>
        <v>280.63207188532408</v>
      </c>
    </row>
    <row r="134" spans="2:13" ht="15.75">
      <c r="B134" s="140">
        <v>3</v>
      </c>
      <c r="C134" s="141" t="s">
        <v>28</v>
      </c>
      <c r="D134" s="118" t="s">
        <v>242</v>
      </c>
      <c r="E134" s="118">
        <v>2005</v>
      </c>
      <c r="F134" s="118" t="s">
        <v>20</v>
      </c>
      <c r="G134" s="142">
        <v>2.6909722222222224E-2</v>
      </c>
      <c r="H134" s="143">
        <f t="shared" si="22"/>
        <v>95.526881720430097</v>
      </c>
      <c r="I134" s="120">
        <v>3.0752314814814816E-2</v>
      </c>
      <c r="J134" s="121">
        <f t="shared" si="23"/>
        <v>72.036130974783575</v>
      </c>
      <c r="K134" s="120">
        <v>1.5601851851851851E-2</v>
      </c>
      <c r="L134" s="121">
        <f t="shared" si="24"/>
        <v>97.848664688427306</v>
      </c>
      <c r="M134" s="122">
        <f t="shared" si="25"/>
        <v>265.41167738364095</v>
      </c>
    </row>
    <row r="135" spans="2:13" ht="15.75">
      <c r="B135" s="140">
        <v>4</v>
      </c>
      <c r="C135" s="141" t="s">
        <v>220</v>
      </c>
      <c r="D135" s="118" t="s">
        <v>18</v>
      </c>
      <c r="E135" s="118">
        <v>2005</v>
      </c>
      <c r="F135" s="118" t="s">
        <v>19</v>
      </c>
      <c r="G135" s="142">
        <v>3.6550925925925924E-2</v>
      </c>
      <c r="H135" s="143">
        <f t="shared" si="22"/>
        <v>70.329322355921462</v>
      </c>
      <c r="I135" s="120">
        <v>2.9803240740740741E-2</v>
      </c>
      <c r="J135" s="121">
        <f t="shared" si="23"/>
        <v>74.330097087378633</v>
      </c>
      <c r="K135" s="120">
        <v>2.2210648148148149E-2</v>
      </c>
      <c r="L135" s="121">
        <f t="shared" si="24"/>
        <v>68.733715476810843</v>
      </c>
      <c r="M135" s="122">
        <f t="shared" si="25"/>
        <v>213.39313492011092</v>
      </c>
    </row>
    <row r="136" spans="2:13" ht="15.75">
      <c r="B136" s="140">
        <v>5</v>
      </c>
      <c r="C136" s="141" t="s">
        <v>215</v>
      </c>
      <c r="D136" s="118" t="s">
        <v>16</v>
      </c>
      <c r="E136" s="118">
        <v>2006</v>
      </c>
      <c r="F136" s="118" t="s">
        <v>14</v>
      </c>
      <c r="G136" s="142">
        <v>4.3807870370370372E-2</v>
      </c>
      <c r="H136" s="143">
        <f t="shared" si="22"/>
        <v>58.67899603698811</v>
      </c>
      <c r="I136" s="120">
        <v>3.0150462962962962E-2</v>
      </c>
      <c r="J136" s="121">
        <f t="shared" si="23"/>
        <v>73.474088291746625</v>
      </c>
      <c r="K136" s="120">
        <v>2.1782407407407407E-2</v>
      </c>
      <c r="L136" s="121">
        <f t="shared" si="24"/>
        <v>70.085015940488844</v>
      </c>
      <c r="M136" s="122">
        <f t="shared" si="25"/>
        <v>202.23810026922359</v>
      </c>
    </row>
    <row r="137" spans="2:13" ht="15.75">
      <c r="B137" s="140">
        <v>6</v>
      </c>
      <c r="C137" s="141" t="s">
        <v>216</v>
      </c>
      <c r="D137" s="118" t="s">
        <v>16</v>
      </c>
      <c r="E137" s="118">
        <v>2006</v>
      </c>
      <c r="F137" s="118" t="s">
        <v>5</v>
      </c>
      <c r="G137" s="120">
        <v>4.3750000000000004E-2</v>
      </c>
      <c r="H137" s="143">
        <f t="shared" si="22"/>
        <v>58.756613756613753</v>
      </c>
      <c r="I137" s="120">
        <v>4.1261574074074069E-2</v>
      </c>
      <c r="J137" s="121">
        <f t="shared" si="23"/>
        <v>53.688639551192139</v>
      </c>
      <c r="K137" s="120">
        <v>2.0162037037037037E-2</v>
      </c>
      <c r="L137" s="121">
        <f t="shared" si="24"/>
        <v>75.717566016073491</v>
      </c>
      <c r="M137" s="122">
        <f t="shared" si="25"/>
        <v>188.16281932387938</v>
      </c>
    </row>
    <row r="138" spans="2:13" ht="15.75">
      <c r="B138" s="140">
        <v>7</v>
      </c>
      <c r="C138" s="141" t="s">
        <v>217</v>
      </c>
      <c r="D138" s="119" t="s">
        <v>165</v>
      </c>
      <c r="E138" s="118">
        <v>2006</v>
      </c>
      <c r="F138" s="118" t="s">
        <v>19</v>
      </c>
      <c r="G138" s="142">
        <v>4.702546296296297E-2</v>
      </c>
      <c r="H138" s="143">
        <f t="shared" si="22"/>
        <v>54.664041348757067</v>
      </c>
      <c r="I138" s="120">
        <v>4.2361111111111106E-2</v>
      </c>
      <c r="J138" s="121">
        <f t="shared" si="23"/>
        <v>52.295081967213108</v>
      </c>
      <c r="K138" s="120">
        <v>1.951388888888889E-2</v>
      </c>
      <c r="L138" s="121">
        <f t="shared" si="24"/>
        <v>78.232502965599053</v>
      </c>
      <c r="M138" s="122">
        <f t="shared" si="25"/>
        <v>185.19162628156923</v>
      </c>
    </row>
    <row r="139" spans="2:13" ht="15.75">
      <c r="B139" s="140">
        <v>8</v>
      </c>
      <c r="C139" s="141" t="s">
        <v>214</v>
      </c>
      <c r="D139" s="119" t="s">
        <v>165</v>
      </c>
      <c r="E139" s="118">
        <v>2006</v>
      </c>
      <c r="F139" s="118" t="s">
        <v>33</v>
      </c>
      <c r="G139" s="120">
        <v>3.9375E-2</v>
      </c>
      <c r="H139" s="143">
        <f t="shared" si="22"/>
        <v>65.285126396237501</v>
      </c>
      <c r="I139" s="120">
        <v>4.7337962962962964E-2</v>
      </c>
      <c r="J139" s="121">
        <f t="shared" si="23"/>
        <v>46.797066014669916</v>
      </c>
      <c r="K139" s="120">
        <v>2.837962962962963E-2</v>
      </c>
      <c r="L139" s="121">
        <f t="shared" si="24"/>
        <v>53.792822185970643</v>
      </c>
      <c r="M139" s="122">
        <f t="shared" si="25"/>
        <v>165.87501459687806</v>
      </c>
    </row>
    <row r="140" spans="2:13" ht="15.75">
      <c r="B140" s="140">
        <v>9</v>
      </c>
      <c r="C140" s="141" t="s">
        <v>218</v>
      </c>
      <c r="D140" s="119" t="s">
        <v>166</v>
      </c>
      <c r="E140" s="118">
        <v>2005</v>
      </c>
      <c r="F140" s="118" t="s">
        <v>19</v>
      </c>
      <c r="G140" s="142">
        <v>6.9826388888888882E-2</v>
      </c>
      <c r="H140" s="143">
        <f t="shared" si="22"/>
        <v>36.814188629206036</v>
      </c>
      <c r="I140" s="119" t="s">
        <v>50</v>
      </c>
      <c r="J140" s="121">
        <v>0</v>
      </c>
      <c r="K140" s="120">
        <v>4.4363425925925924E-2</v>
      </c>
      <c r="L140" s="121">
        <f t="shared" si="24"/>
        <v>34.411687972867213</v>
      </c>
      <c r="M140" s="122">
        <f t="shared" si="25"/>
        <v>71.225876602073242</v>
      </c>
    </row>
    <row r="141" spans="2:13" ht="16.5" thickBot="1">
      <c r="B141" s="144">
        <v>10</v>
      </c>
      <c r="C141" s="145" t="s">
        <v>219</v>
      </c>
      <c r="D141" s="126" t="s">
        <v>166</v>
      </c>
      <c r="E141" s="125">
        <v>2006</v>
      </c>
      <c r="F141" s="125" t="s">
        <v>19</v>
      </c>
      <c r="G141" s="146">
        <v>3.7557870370370373E-2</v>
      </c>
      <c r="H141" s="147">
        <f t="shared" si="22"/>
        <v>68.44375963020029</v>
      </c>
      <c r="I141" s="126" t="s">
        <v>50</v>
      </c>
      <c r="J141" s="127">
        <v>0</v>
      </c>
      <c r="K141" s="126" t="s">
        <v>50</v>
      </c>
      <c r="L141" s="127">
        <v>0</v>
      </c>
      <c r="M141" s="129">
        <f t="shared" si="25"/>
        <v>68.44375963020029</v>
      </c>
    </row>
    <row r="142" spans="2:13" ht="15.75">
      <c r="B142" s="138"/>
      <c r="C142" s="139"/>
      <c r="D142" s="139"/>
      <c r="E142" s="137"/>
      <c r="F142" s="137"/>
      <c r="G142" s="137"/>
      <c r="H142" s="137"/>
      <c r="I142" s="137"/>
      <c r="J142" s="137"/>
      <c r="K142" s="137"/>
      <c r="L142" s="137"/>
      <c r="M142" s="137"/>
    </row>
    <row r="143" spans="2:13" ht="22.5">
      <c r="B143" s="303" t="s">
        <v>130</v>
      </c>
      <c r="C143" s="303"/>
      <c r="D143" s="139"/>
      <c r="E143" s="137"/>
      <c r="F143" s="137"/>
      <c r="G143" s="137"/>
      <c r="H143" s="137"/>
      <c r="I143" s="137"/>
      <c r="J143" s="137"/>
      <c r="K143" s="137"/>
      <c r="L143" s="137"/>
      <c r="M143" s="137"/>
    </row>
    <row r="144" spans="2:13" ht="16.5" thickBot="1">
      <c r="B144" s="138"/>
      <c r="C144" s="139"/>
      <c r="D144" s="139"/>
      <c r="E144" s="137"/>
      <c r="F144" s="137"/>
      <c r="G144" s="137"/>
      <c r="H144" s="137"/>
      <c r="I144" s="137"/>
      <c r="J144" s="137"/>
      <c r="K144" s="137"/>
      <c r="L144" s="137"/>
      <c r="M144" s="137"/>
    </row>
    <row r="145" spans="2:14" ht="15" customHeight="1">
      <c r="B145" s="112" t="s">
        <v>0</v>
      </c>
      <c r="C145" s="113" t="s">
        <v>1</v>
      </c>
      <c r="D145" s="113" t="s">
        <v>2</v>
      </c>
      <c r="E145" s="113" t="s">
        <v>3</v>
      </c>
      <c r="F145" s="113" t="s">
        <v>4</v>
      </c>
      <c r="G145" s="113" t="s">
        <v>67</v>
      </c>
      <c r="H145" s="113" t="s">
        <v>6</v>
      </c>
      <c r="I145" s="114" t="s">
        <v>68</v>
      </c>
      <c r="J145" s="114" t="s">
        <v>6</v>
      </c>
      <c r="K145" s="114" t="s">
        <v>12</v>
      </c>
      <c r="L145" s="114" t="s">
        <v>6</v>
      </c>
      <c r="M145" s="115" t="s">
        <v>11</v>
      </c>
    </row>
    <row r="146" spans="2:14" ht="15.75">
      <c r="B146" s="155">
        <v>1</v>
      </c>
      <c r="C146" s="154" t="s">
        <v>227</v>
      </c>
      <c r="D146" s="118" t="s">
        <v>13</v>
      </c>
      <c r="E146" s="119">
        <v>2009</v>
      </c>
      <c r="F146" s="119" t="s">
        <v>14</v>
      </c>
      <c r="G146" s="120">
        <v>2.6458333333333334E-2</v>
      </c>
      <c r="H146" s="121">
        <f t="shared" ref="H146:H154" si="26">SUM(G$154/G146*100)</f>
        <v>88.276465441819767</v>
      </c>
      <c r="I146" s="120">
        <v>3.0601851851851852E-2</v>
      </c>
      <c r="J146" s="121">
        <f>SUM(I$147/I146*100)</f>
        <v>78.51739788199697</v>
      </c>
      <c r="K146" s="120">
        <v>1.2800925925925926E-2</v>
      </c>
      <c r="L146" s="121">
        <f>SUM(K$149/K146*100)</f>
        <v>99.457504520795652</v>
      </c>
      <c r="M146" s="122">
        <f t="shared" ref="M146:M160" si="27">SUM(H146+J146+L146)</f>
        <v>266.25136784461239</v>
      </c>
      <c r="N146" s="31"/>
    </row>
    <row r="147" spans="2:14" ht="15.75">
      <c r="B147" s="155">
        <v>2</v>
      </c>
      <c r="C147" s="154" t="s">
        <v>228</v>
      </c>
      <c r="D147" s="118" t="s">
        <v>242</v>
      </c>
      <c r="E147" s="119">
        <v>2009</v>
      </c>
      <c r="F147" s="119" t="s">
        <v>14</v>
      </c>
      <c r="G147" s="120">
        <v>3.0474537037037036E-2</v>
      </c>
      <c r="H147" s="121">
        <f t="shared" si="26"/>
        <v>76.642612988985945</v>
      </c>
      <c r="I147" s="120">
        <v>2.4027777777777776E-2</v>
      </c>
      <c r="J147" s="121">
        <f>SUM(I$147/I147*100)</f>
        <v>100</v>
      </c>
      <c r="K147" s="120">
        <v>1.5266203703703705E-2</v>
      </c>
      <c r="L147" s="121">
        <f>SUM(K$149/K147*100)</f>
        <v>83.396512509476864</v>
      </c>
      <c r="M147" s="122">
        <f t="shared" si="27"/>
        <v>260.03912549846279</v>
      </c>
      <c r="N147" s="31"/>
    </row>
    <row r="148" spans="2:14" ht="15.75">
      <c r="B148" s="155">
        <v>3</v>
      </c>
      <c r="C148" s="154" t="s">
        <v>38</v>
      </c>
      <c r="D148" s="118" t="s">
        <v>13</v>
      </c>
      <c r="E148" s="119">
        <v>2007</v>
      </c>
      <c r="F148" s="119" t="s">
        <v>26</v>
      </c>
      <c r="G148" s="120">
        <v>2.7743055555555559E-2</v>
      </c>
      <c r="H148" s="121">
        <f t="shared" si="26"/>
        <v>84.18856904463911</v>
      </c>
      <c r="I148" s="120">
        <v>2.6354166666666668E-2</v>
      </c>
      <c r="J148" s="121">
        <f t="shared" ref="J148:J160" si="28">SUM(I$147/I148*100)</f>
        <v>91.172595520421595</v>
      </c>
      <c r="K148" s="120">
        <v>2.0219907407407409E-2</v>
      </c>
      <c r="L148" s="121">
        <f>SUM(K$149/K148*100)</f>
        <v>62.96508299942758</v>
      </c>
      <c r="M148" s="122">
        <f t="shared" si="27"/>
        <v>238.32624756448828</v>
      </c>
      <c r="N148" s="31"/>
    </row>
    <row r="149" spans="2:14" ht="14.25" customHeight="1">
      <c r="B149" s="155">
        <v>4</v>
      </c>
      <c r="C149" s="154" t="s">
        <v>131</v>
      </c>
      <c r="D149" s="119" t="s">
        <v>165</v>
      </c>
      <c r="E149" s="119">
        <v>2008</v>
      </c>
      <c r="F149" s="119" t="s">
        <v>26</v>
      </c>
      <c r="G149" s="120">
        <v>3.0868055555555555E-2</v>
      </c>
      <c r="H149" s="121">
        <f t="shared" si="26"/>
        <v>75.665541807274096</v>
      </c>
      <c r="I149" s="120">
        <v>4.3043981481481482E-2</v>
      </c>
      <c r="J149" s="121">
        <f t="shared" si="28"/>
        <v>55.821457381016401</v>
      </c>
      <c r="K149" s="120">
        <v>1.2731481481481481E-2</v>
      </c>
      <c r="L149" s="121">
        <f>SUM(K$149/K149*100)</f>
        <v>100</v>
      </c>
      <c r="M149" s="122">
        <f t="shared" si="27"/>
        <v>231.4869991882905</v>
      </c>
      <c r="N149" s="31"/>
    </row>
    <row r="150" spans="2:14" ht="15.75">
      <c r="B150" s="155">
        <v>5</v>
      </c>
      <c r="C150" s="154" t="s">
        <v>133</v>
      </c>
      <c r="D150" s="118" t="s">
        <v>13</v>
      </c>
      <c r="E150" s="119">
        <v>2007</v>
      </c>
      <c r="F150" s="119" t="s">
        <v>14</v>
      </c>
      <c r="G150" s="120">
        <v>3.8437499999999999E-2</v>
      </c>
      <c r="H150" s="121">
        <f t="shared" si="26"/>
        <v>60.764829870520934</v>
      </c>
      <c r="I150" s="120">
        <v>2.9768518518518517E-2</v>
      </c>
      <c r="J150" s="121">
        <f t="shared" si="28"/>
        <v>80.715396578538105</v>
      </c>
      <c r="K150" s="120">
        <v>1.5185185185185185E-2</v>
      </c>
      <c r="L150" s="121">
        <f t="shared" ref="L150:L158" si="29">SUM(K$149/K150*100)</f>
        <v>83.841463414634148</v>
      </c>
      <c r="M150" s="122">
        <f t="shared" si="27"/>
        <v>225.32168986369319</v>
      </c>
      <c r="N150" s="31"/>
    </row>
    <row r="151" spans="2:14" ht="15.75">
      <c r="B151" s="155">
        <v>6</v>
      </c>
      <c r="C151" s="154" t="s">
        <v>35</v>
      </c>
      <c r="D151" s="118" t="s">
        <v>13</v>
      </c>
      <c r="E151" s="119">
        <v>2010</v>
      </c>
      <c r="F151" s="119" t="s">
        <v>14</v>
      </c>
      <c r="G151" s="120">
        <v>4.6018518518518514E-2</v>
      </c>
      <c r="H151" s="121">
        <f t="shared" si="26"/>
        <v>50.754527162977872</v>
      </c>
      <c r="I151" s="120">
        <v>2.7754629629629629E-2</v>
      </c>
      <c r="J151" s="121">
        <f t="shared" si="28"/>
        <v>86.572143452877398</v>
      </c>
      <c r="K151" s="120">
        <v>1.6261574074074074E-2</v>
      </c>
      <c r="L151" s="121">
        <f t="shared" si="29"/>
        <v>78.291814946619212</v>
      </c>
      <c r="M151" s="122">
        <f t="shared" si="27"/>
        <v>215.61848556247449</v>
      </c>
      <c r="N151" s="31"/>
    </row>
    <row r="152" spans="2:14" ht="15.75">
      <c r="B152" s="155">
        <v>7</v>
      </c>
      <c r="C152" s="154" t="s">
        <v>223</v>
      </c>
      <c r="D152" s="118" t="s">
        <v>16</v>
      </c>
      <c r="E152" s="119">
        <v>2007</v>
      </c>
      <c r="F152" s="119" t="s">
        <v>5</v>
      </c>
      <c r="G152" s="120">
        <v>3.0138888888888885E-2</v>
      </c>
      <c r="H152" s="121">
        <f t="shared" si="26"/>
        <v>77.49615975422428</v>
      </c>
      <c r="I152" s="120">
        <v>3.9976851851851854E-2</v>
      </c>
      <c r="J152" s="121">
        <f t="shared" si="28"/>
        <v>60.104226983207866</v>
      </c>
      <c r="K152" s="120">
        <v>1.712962962962963E-2</v>
      </c>
      <c r="L152" s="121">
        <f t="shared" si="29"/>
        <v>74.324324324324323</v>
      </c>
      <c r="M152" s="122">
        <f t="shared" si="27"/>
        <v>211.92471106175645</v>
      </c>
      <c r="N152" s="31"/>
    </row>
    <row r="153" spans="2:14" ht="15.75">
      <c r="B153" s="155">
        <v>8</v>
      </c>
      <c r="C153" s="154" t="s">
        <v>229</v>
      </c>
      <c r="D153" s="118" t="s">
        <v>242</v>
      </c>
      <c r="E153" s="119">
        <v>2008</v>
      </c>
      <c r="F153" s="119" t="s">
        <v>14</v>
      </c>
      <c r="G153" s="120">
        <v>3.7534722222222219E-2</v>
      </c>
      <c r="H153" s="121">
        <f t="shared" si="26"/>
        <v>62.226333641689799</v>
      </c>
      <c r="I153" s="120">
        <v>3.1643518518518522E-2</v>
      </c>
      <c r="J153" s="121">
        <f t="shared" si="28"/>
        <v>75.932699341623973</v>
      </c>
      <c r="K153" s="120">
        <v>1.8379629629629628E-2</v>
      </c>
      <c r="L153" s="121">
        <f t="shared" si="29"/>
        <v>69.269521410579344</v>
      </c>
      <c r="M153" s="122">
        <f t="shared" si="27"/>
        <v>207.42855439389314</v>
      </c>
      <c r="N153" s="31"/>
    </row>
    <row r="154" spans="2:14" ht="15.75">
      <c r="B154" s="155">
        <v>9</v>
      </c>
      <c r="C154" s="154" t="s">
        <v>226</v>
      </c>
      <c r="D154" s="118" t="s">
        <v>242</v>
      </c>
      <c r="E154" s="119">
        <v>2007</v>
      </c>
      <c r="F154" s="119" t="s">
        <v>26</v>
      </c>
      <c r="G154" s="120">
        <v>2.3356481481481482E-2</v>
      </c>
      <c r="H154" s="121">
        <f t="shared" si="26"/>
        <v>100</v>
      </c>
      <c r="I154" s="120">
        <v>2.5127314814814811E-2</v>
      </c>
      <c r="J154" s="121">
        <f t="shared" si="28"/>
        <v>95.624136342699231</v>
      </c>
      <c r="K154" s="119" t="s">
        <v>50</v>
      </c>
      <c r="L154" s="121">
        <v>0</v>
      </c>
      <c r="M154" s="122">
        <f t="shared" si="27"/>
        <v>195.62413634269922</v>
      </c>
      <c r="N154" s="31"/>
    </row>
    <row r="155" spans="2:14" ht="15.75">
      <c r="B155" s="155">
        <v>10</v>
      </c>
      <c r="C155" s="154" t="s">
        <v>225</v>
      </c>
      <c r="D155" s="118" t="s">
        <v>16</v>
      </c>
      <c r="E155" s="119">
        <v>2009</v>
      </c>
      <c r="F155" s="119" t="s">
        <v>5</v>
      </c>
      <c r="G155" s="120">
        <v>5.3009259259259256E-2</v>
      </c>
      <c r="H155" s="121">
        <f>SUM(G$154/G155*100)</f>
        <v>44.061135371179041</v>
      </c>
      <c r="I155" s="120">
        <v>6.5300925925925915E-2</v>
      </c>
      <c r="J155" s="121">
        <f t="shared" si="28"/>
        <v>36.795462601914217</v>
      </c>
      <c r="K155" s="120">
        <v>2.165509259259259E-2</v>
      </c>
      <c r="L155" s="121">
        <f t="shared" si="29"/>
        <v>58.792089791555327</v>
      </c>
      <c r="M155" s="122">
        <f t="shared" si="27"/>
        <v>139.64868776464857</v>
      </c>
      <c r="N155" s="31"/>
    </row>
    <row r="156" spans="2:14" ht="15.75">
      <c r="B156" s="155">
        <v>11</v>
      </c>
      <c r="C156" s="154" t="s">
        <v>43</v>
      </c>
      <c r="D156" s="118" t="s">
        <v>242</v>
      </c>
      <c r="E156" s="119">
        <v>2007</v>
      </c>
      <c r="F156" s="119" t="s">
        <v>14</v>
      </c>
      <c r="G156" s="120">
        <v>4.1793981481481481E-2</v>
      </c>
      <c r="H156" s="121">
        <f>SUM(G$154/G156*100)</f>
        <v>55.884796455275556</v>
      </c>
      <c r="I156" s="119" t="s">
        <v>50</v>
      </c>
      <c r="J156" s="121">
        <v>0</v>
      </c>
      <c r="K156" s="120">
        <v>2.2280092592592591E-2</v>
      </c>
      <c r="L156" s="121">
        <f t="shared" si="29"/>
        <v>57.142857142857139</v>
      </c>
      <c r="M156" s="122">
        <f t="shared" si="27"/>
        <v>113.0276535981327</v>
      </c>
      <c r="N156" s="31"/>
    </row>
    <row r="157" spans="2:14" ht="15.75">
      <c r="B157" s="155">
        <v>12</v>
      </c>
      <c r="C157" s="154" t="s">
        <v>222</v>
      </c>
      <c r="D157" s="118" t="s">
        <v>242</v>
      </c>
      <c r="E157" s="119">
        <v>2008</v>
      </c>
      <c r="F157" s="119" t="s">
        <v>5</v>
      </c>
      <c r="G157" s="120">
        <v>5.8101851851851849E-2</v>
      </c>
      <c r="H157" s="121">
        <f>SUM(G$154/G157*100)</f>
        <v>40.199203187251001</v>
      </c>
      <c r="I157" s="120">
        <v>5.0821759259259254E-2</v>
      </c>
      <c r="J157" s="121">
        <f t="shared" si="28"/>
        <v>47.278524254156231</v>
      </c>
      <c r="K157" s="119" t="s">
        <v>50</v>
      </c>
      <c r="L157" s="121">
        <v>0</v>
      </c>
      <c r="M157" s="122">
        <f t="shared" si="27"/>
        <v>87.477727441407239</v>
      </c>
      <c r="N157" s="31"/>
    </row>
    <row r="158" spans="2:14" ht="15.75">
      <c r="B158" s="155">
        <v>13</v>
      </c>
      <c r="C158" s="154" t="s">
        <v>231</v>
      </c>
      <c r="D158" s="118" t="s">
        <v>13</v>
      </c>
      <c r="E158" s="119">
        <v>2012</v>
      </c>
      <c r="F158" s="119" t="s">
        <v>5</v>
      </c>
      <c r="G158" s="119" t="s">
        <v>50</v>
      </c>
      <c r="H158" s="121">
        <v>0</v>
      </c>
      <c r="I158" s="120">
        <v>4.6319444444444441E-2</v>
      </c>
      <c r="J158" s="121">
        <f t="shared" si="28"/>
        <v>51.874062968515744</v>
      </c>
      <c r="K158" s="120">
        <v>3.5763888888888887E-2</v>
      </c>
      <c r="L158" s="121">
        <f t="shared" si="29"/>
        <v>35.59870550161812</v>
      </c>
      <c r="M158" s="122">
        <f t="shared" si="27"/>
        <v>87.472768470133872</v>
      </c>
      <c r="N158" s="31"/>
    </row>
    <row r="159" spans="2:14" ht="15.75">
      <c r="B159" s="155">
        <v>14</v>
      </c>
      <c r="C159" s="154" t="s">
        <v>230</v>
      </c>
      <c r="D159" s="118" t="s">
        <v>242</v>
      </c>
      <c r="E159" s="119">
        <v>2010</v>
      </c>
      <c r="F159" s="119" t="s">
        <v>5</v>
      </c>
      <c r="G159" s="120">
        <v>6.0416666666666667E-2</v>
      </c>
      <c r="H159" s="121">
        <f>SUM(G$154/G159*100)</f>
        <v>38.659003831417628</v>
      </c>
      <c r="I159" s="120">
        <v>6.3449074074074074E-2</v>
      </c>
      <c r="J159" s="121">
        <f t="shared" si="28"/>
        <v>37.869390733309011</v>
      </c>
      <c r="K159" s="119" t="s">
        <v>50</v>
      </c>
      <c r="L159" s="121">
        <v>0</v>
      </c>
      <c r="M159" s="122">
        <f t="shared" si="27"/>
        <v>76.528394564726639</v>
      </c>
      <c r="N159" s="31"/>
    </row>
    <row r="160" spans="2:14" ht="16.5" thickBot="1">
      <c r="B160" s="157">
        <v>15</v>
      </c>
      <c r="C160" s="156" t="s">
        <v>224</v>
      </c>
      <c r="D160" s="125" t="s">
        <v>242</v>
      </c>
      <c r="E160" s="126">
        <v>2011</v>
      </c>
      <c r="F160" s="126" t="s">
        <v>14</v>
      </c>
      <c r="G160" s="126" t="s">
        <v>50</v>
      </c>
      <c r="H160" s="127">
        <v>0</v>
      </c>
      <c r="I160" s="128">
        <v>5.3634259259259263E-2</v>
      </c>
      <c r="J160" s="127">
        <f t="shared" si="28"/>
        <v>44.79930945187742</v>
      </c>
      <c r="K160" s="126" t="s">
        <v>50</v>
      </c>
      <c r="L160" s="127">
        <v>0</v>
      </c>
      <c r="M160" s="129">
        <f t="shared" si="27"/>
        <v>44.79930945187742</v>
      </c>
      <c r="N160" s="31"/>
    </row>
    <row r="161" spans="2:13" ht="15.75">
      <c r="B161" s="138"/>
      <c r="C161" s="139"/>
      <c r="D161" s="139"/>
      <c r="E161" s="137"/>
      <c r="F161" s="137"/>
      <c r="G161" s="137"/>
      <c r="H161" s="137"/>
      <c r="I161" s="137"/>
      <c r="J161" s="137"/>
      <c r="K161" s="137"/>
      <c r="L161" s="137"/>
      <c r="M161" s="137"/>
    </row>
    <row r="162" spans="2:13" s="7" customFormat="1" ht="22.5">
      <c r="B162" s="304" t="s">
        <v>7</v>
      </c>
      <c r="C162" s="304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</row>
    <row r="163" spans="2:13" ht="16.5" thickBot="1">
      <c r="B163" s="138"/>
      <c r="C163" s="139"/>
      <c r="D163" s="139"/>
      <c r="E163" s="137"/>
      <c r="F163" s="137"/>
      <c r="G163" s="137"/>
      <c r="H163" s="137"/>
      <c r="I163" s="137"/>
      <c r="J163" s="137"/>
      <c r="K163" s="137"/>
      <c r="L163" s="137"/>
      <c r="M163" s="137"/>
    </row>
    <row r="164" spans="2:13" ht="15.75">
      <c r="B164" s="112" t="s">
        <v>0</v>
      </c>
      <c r="C164" s="113" t="s">
        <v>1</v>
      </c>
      <c r="D164" s="113" t="s">
        <v>2</v>
      </c>
      <c r="E164" s="113" t="s">
        <v>3</v>
      </c>
      <c r="F164" s="113" t="s">
        <v>4</v>
      </c>
      <c r="G164" s="113" t="s">
        <v>67</v>
      </c>
      <c r="H164" s="113" t="s">
        <v>6</v>
      </c>
      <c r="I164" s="114" t="s">
        <v>68</v>
      </c>
      <c r="J164" s="114" t="s">
        <v>6</v>
      </c>
      <c r="K164" s="114" t="s">
        <v>12</v>
      </c>
      <c r="L164" s="114" t="s">
        <v>6</v>
      </c>
      <c r="M164" s="115" t="s">
        <v>11</v>
      </c>
    </row>
    <row r="165" spans="2:13" ht="15.75">
      <c r="B165" s="158">
        <v>1</v>
      </c>
      <c r="C165" s="159" t="s">
        <v>233</v>
      </c>
      <c r="D165" s="118" t="s">
        <v>242</v>
      </c>
      <c r="E165" s="160">
        <v>2009</v>
      </c>
      <c r="F165" s="119" t="s">
        <v>14</v>
      </c>
      <c r="G165" s="161">
        <v>2.525462962962963E-2</v>
      </c>
      <c r="H165" s="162">
        <f>SUM(G$166/G165*100)</f>
        <v>93.950504124656263</v>
      </c>
      <c r="I165" s="120">
        <v>2.4305555555555556E-2</v>
      </c>
      <c r="J165" s="121">
        <f t="shared" ref="J165:J173" si="30">SUM(I$165/I165*100)</f>
        <v>100</v>
      </c>
      <c r="K165" s="120">
        <v>1.1828703703703704E-2</v>
      </c>
      <c r="L165" s="121">
        <f t="shared" ref="L165:L173" si="31">SUM(K$165/K165*100)</f>
        <v>100</v>
      </c>
      <c r="M165" s="122">
        <f t="shared" ref="M165:M173" si="32">SUM(H165+J165+L165)</f>
        <v>293.95050412465628</v>
      </c>
    </row>
    <row r="166" spans="2:13" ht="15.75">
      <c r="B166" s="158">
        <v>2</v>
      </c>
      <c r="C166" s="159" t="s">
        <v>232</v>
      </c>
      <c r="D166" s="118" t="s">
        <v>16</v>
      </c>
      <c r="E166" s="160">
        <v>2007</v>
      </c>
      <c r="F166" s="160" t="s">
        <v>5</v>
      </c>
      <c r="G166" s="161">
        <v>2.372685185185185E-2</v>
      </c>
      <c r="H166" s="162">
        <f>SUM(G$166/G166*100)</f>
        <v>100</v>
      </c>
      <c r="I166" s="120">
        <v>2.4456018518518519E-2</v>
      </c>
      <c r="J166" s="121">
        <f t="shared" si="30"/>
        <v>99.384761003312832</v>
      </c>
      <c r="K166" s="120">
        <v>1.324074074074074E-2</v>
      </c>
      <c r="L166" s="121">
        <f t="shared" si="31"/>
        <v>89.335664335664347</v>
      </c>
      <c r="M166" s="122">
        <f t="shared" si="32"/>
        <v>288.72042533897718</v>
      </c>
    </row>
    <row r="167" spans="2:13" ht="15.75">
      <c r="B167" s="140">
        <v>3</v>
      </c>
      <c r="C167" s="159" t="s">
        <v>234</v>
      </c>
      <c r="D167" s="118" t="s">
        <v>242</v>
      </c>
      <c r="E167" s="118">
        <v>2008</v>
      </c>
      <c r="F167" s="119" t="s">
        <v>19</v>
      </c>
      <c r="G167" s="142">
        <v>2.8773148148148145E-2</v>
      </c>
      <c r="H167" s="162">
        <f t="shared" ref="H167:H173" si="33">SUM(G$166/G167*100)</f>
        <v>82.461786001609013</v>
      </c>
      <c r="I167" s="120">
        <v>2.6215277777777778E-2</v>
      </c>
      <c r="J167" s="121">
        <f t="shared" si="30"/>
        <v>92.715231788079464</v>
      </c>
      <c r="K167" s="120">
        <v>1.292824074074074E-2</v>
      </c>
      <c r="L167" s="121">
        <f t="shared" si="31"/>
        <v>91.495076096687569</v>
      </c>
      <c r="M167" s="122">
        <f t="shared" si="32"/>
        <v>266.67209388637605</v>
      </c>
    </row>
    <row r="168" spans="2:13" ht="15.75">
      <c r="B168" s="140">
        <v>4</v>
      </c>
      <c r="C168" s="159" t="s">
        <v>157</v>
      </c>
      <c r="D168" s="118" t="s">
        <v>13</v>
      </c>
      <c r="E168" s="118">
        <v>2010</v>
      </c>
      <c r="F168" s="118" t="s">
        <v>5</v>
      </c>
      <c r="G168" s="142">
        <v>3.1990740740740743E-2</v>
      </c>
      <c r="H168" s="162">
        <f t="shared" si="33"/>
        <v>74.167872648335731</v>
      </c>
      <c r="I168" s="120">
        <v>2.8495370370370369E-2</v>
      </c>
      <c r="J168" s="121">
        <f t="shared" si="30"/>
        <v>85.296506904955322</v>
      </c>
      <c r="K168" s="120">
        <v>1.4293981481481482E-2</v>
      </c>
      <c r="L168" s="121">
        <f t="shared" si="31"/>
        <v>82.753036437246962</v>
      </c>
      <c r="M168" s="122">
        <f t="shared" si="32"/>
        <v>242.21741599053803</v>
      </c>
    </row>
    <row r="169" spans="2:13" ht="15.75">
      <c r="B169" s="140">
        <v>5</v>
      </c>
      <c r="C169" s="159" t="s">
        <v>237</v>
      </c>
      <c r="D169" s="118" t="s">
        <v>13</v>
      </c>
      <c r="E169" s="118">
        <v>2009</v>
      </c>
      <c r="F169" s="119" t="s">
        <v>14</v>
      </c>
      <c r="G169" s="142">
        <v>4.2152777777777782E-2</v>
      </c>
      <c r="H169" s="162">
        <f t="shared" si="33"/>
        <v>56.287753981328926</v>
      </c>
      <c r="I169" s="120">
        <v>2.9930555555555557E-2</v>
      </c>
      <c r="J169" s="121">
        <f t="shared" si="30"/>
        <v>81.206496519721568</v>
      </c>
      <c r="K169" s="120">
        <v>1.2847222222222223E-2</v>
      </c>
      <c r="L169" s="121">
        <f t="shared" si="31"/>
        <v>92.072072072072061</v>
      </c>
      <c r="M169" s="122">
        <f t="shared" si="32"/>
        <v>229.56632257312253</v>
      </c>
    </row>
    <row r="170" spans="2:13" ht="15.75">
      <c r="B170" s="140">
        <v>6</v>
      </c>
      <c r="C170" s="159" t="s">
        <v>236</v>
      </c>
      <c r="D170" s="119" t="s">
        <v>166</v>
      </c>
      <c r="E170" s="118">
        <v>2008</v>
      </c>
      <c r="F170" s="119" t="s">
        <v>19</v>
      </c>
      <c r="G170" s="142">
        <v>3.982638888888889E-2</v>
      </c>
      <c r="H170" s="162">
        <f t="shared" si="33"/>
        <v>59.57570473699505</v>
      </c>
      <c r="I170" s="120">
        <v>3.6712962962962961E-2</v>
      </c>
      <c r="J170" s="121">
        <f t="shared" si="30"/>
        <v>66.204287515762928</v>
      </c>
      <c r="K170" s="120">
        <v>1.2418981481481482E-2</v>
      </c>
      <c r="L170" s="121">
        <f t="shared" si="31"/>
        <v>95.246971109040075</v>
      </c>
      <c r="M170" s="122">
        <f t="shared" si="32"/>
        <v>221.02696336179804</v>
      </c>
    </row>
    <row r="171" spans="2:13" ht="15.75">
      <c r="B171" s="140">
        <v>7</v>
      </c>
      <c r="C171" s="159" t="s">
        <v>238</v>
      </c>
      <c r="D171" s="118" t="s">
        <v>18</v>
      </c>
      <c r="E171" s="118">
        <v>2007</v>
      </c>
      <c r="F171" s="119" t="s">
        <v>19</v>
      </c>
      <c r="G171" s="120">
        <v>4.2870370370370371E-2</v>
      </c>
      <c r="H171" s="162">
        <f t="shared" si="33"/>
        <v>55.345572354211662</v>
      </c>
      <c r="I171" s="120">
        <v>3.9814814814814817E-2</v>
      </c>
      <c r="J171" s="121">
        <f t="shared" si="30"/>
        <v>61.046511627906973</v>
      </c>
      <c r="K171" s="120">
        <v>1.383101851851852E-2</v>
      </c>
      <c r="L171" s="121">
        <f t="shared" si="31"/>
        <v>85.523012552301253</v>
      </c>
      <c r="M171" s="122">
        <f t="shared" si="32"/>
        <v>201.91509653441989</v>
      </c>
    </row>
    <row r="172" spans="2:13" ht="15.75">
      <c r="B172" s="140">
        <v>8</v>
      </c>
      <c r="C172" s="159" t="s">
        <v>235</v>
      </c>
      <c r="D172" s="118" t="s">
        <v>16</v>
      </c>
      <c r="E172" s="118">
        <v>2008</v>
      </c>
      <c r="F172" s="119" t="s">
        <v>14</v>
      </c>
      <c r="G172" s="142">
        <v>3.3333333333333333E-2</v>
      </c>
      <c r="H172" s="162">
        <f t="shared" si="33"/>
        <v>71.180555555555543</v>
      </c>
      <c r="I172" s="120">
        <v>4.7835648148148148E-2</v>
      </c>
      <c r="J172" s="121">
        <f t="shared" si="30"/>
        <v>50.810549237841762</v>
      </c>
      <c r="K172" s="120">
        <v>1.8541666666666668E-2</v>
      </c>
      <c r="L172" s="121">
        <f t="shared" si="31"/>
        <v>63.795255930087393</v>
      </c>
      <c r="M172" s="122">
        <f t="shared" si="32"/>
        <v>185.78636072348471</v>
      </c>
    </row>
    <row r="173" spans="2:13" ht="16.5" thickBot="1">
      <c r="B173" s="144">
        <v>9</v>
      </c>
      <c r="C173" s="164" t="s">
        <v>239</v>
      </c>
      <c r="D173" s="125" t="s">
        <v>242</v>
      </c>
      <c r="E173" s="125">
        <v>2012</v>
      </c>
      <c r="F173" s="126" t="s">
        <v>14</v>
      </c>
      <c r="G173" s="128">
        <v>4.8240740740740744E-2</v>
      </c>
      <c r="H173" s="163">
        <f t="shared" si="33"/>
        <v>49.184261036468321</v>
      </c>
      <c r="I173" s="128">
        <v>5.451388888888889E-2</v>
      </c>
      <c r="J173" s="127">
        <f t="shared" si="30"/>
        <v>44.585987261146499</v>
      </c>
      <c r="K173" s="128">
        <v>3.8182870370370374E-2</v>
      </c>
      <c r="L173" s="127">
        <f t="shared" si="31"/>
        <v>30.979084571082144</v>
      </c>
      <c r="M173" s="129">
        <f t="shared" si="32"/>
        <v>124.74933286869695</v>
      </c>
    </row>
  </sheetData>
  <sortState ref="B165:M173">
    <sortCondition descending="1" ref="M165"/>
  </sortState>
  <mergeCells count="11">
    <mergeCell ref="D4:H4"/>
    <mergeCell ref="B113:C113"/>
    <mergeCell ref="B129:C129"/>
    <mergeCell ref="B143:C143"/>
    <mergeCell ref="B162:C162"/>
    <mergeCell ref="B5:C5"/>
    <mergeCell ref="B36:C36"/>
    <mergeCell ref="B63:C63"/>
    <mergeCell ref="B73:C73"/>
    <mergeCell ref="B80:C80"/>
    <mergeCell ref="B99:C9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1"/>
  <sheetViews>
    <sheetView topLeftCell="A226" zoomScaleNormal="100" workbookViewId="0">
      <selection activeCell="D222" sqref="D222"/>
    </sheetView>
  </sheetViews>
  <sheetFormatPr defaultRowHeight="15.75"/>
  <cols>
    <col min="1" max="1" width="9.140625" style="3"/>
    <col min="2" max="2" width="4.42578125" style="3" customWidth="1"/>
    <col min="3" max="3" width="25.5703125" style="3" customWidth="1"/>
    <col min="4" max="4" width="30.140625" style="60" customWidth="1"/>
    <col min="5" max="5" width="7.7109375" style="3" customWidth="1"/>
    <col min="6" max="6" width="8.140625" style="3" customWidth="1"/>
    <col min="7" max="7" width="10.7109375" style="3" customWidth="1"/>
    <col min="8" max="9" width="10.85546875" style="3" customWidth="1"/>
    <col min="10" max="10" width="11.42578125" style="60" customWidth="1"/>
    <col min="11" max="11" width="10.28515625" style="60" customWidth="1"/>
    <col min="12" max="12" width="11.140625" style="60" customWidth="1"/>
    <col min="13" max="13" width="13" style="63" customWidth="1"/>
    <col min="14" max="26" width="5.42578125" style="3" customWidth="1"/>
    <col min="27" max="16384" width="9.140625" style="3"/>
  </cols>
  <sheetData>
    <row r="2" spans="1:13" ht="18.75" customHeight="1">
      <c r="A2"/>
      <c r="B2" s="1"/>
      <c r="C2"/>
      <c r="D2" s="316" t="s">
        <v>247</v>
      </c>
      <c r="E2" s="316"/>
      <c r="F2" s="316"/>
      <c r="G2" s="316"/>
      <c r="H2" s="316"/>
      <c r="I2" s="316"/>
      <c r="J2" s="78"/>
      <c r="K2" s="57"/>
      <c r="L2" s="57"/>
      <c r="M2" s="62"/>
    </row>
    <row r="3" spans="1:13" ht="18.75" customHeight="1">
      <c r="A3"/>
      <c r="B3" s="1"/>
      <c r="C3"/>
      <c r="D3" s="316"/>
      <c r="E3" s="316"/>
      <c r="F3" s="316"/>
      <c r="G3" s="316"/>
      <c r="H3" s="316"/>
      <c r="I3" s="316"/>
      <c r="J3" s="78"/>
      <c r="K3" s="57"/>
      <c r="L3" s="57"/>
      <c r="M3" s="62"/>
    </row>
    <row r="4" spans="1:13" ht="22.5">
      <c r="A4"/>
      <c r="B4" s="1"/>
      <c r="C4"/>
      <c r="D4" s="1"/>
      <c r="E4" s="1"/>
      <c r="F4" s="2"/>
      <c r="G4"/>
      <c r="H4"/>
      <c r="I4"/>
      <c r="J4" s="57"/>
      <c r="K4" s="57"/>
      <c r="L4" s="57"/>
      <c r="M4" s="62"/>
    </row>
    <row r="5" spans="1:13" ht="23.25" thickBot="1">
      <c r="A5"/>
      <c r="B5" s="305" t="s">
        <v>69</v>
      </c>
      <c r="C5" s="305"/>
      <c r="D5" s="1"/>
      <c r="E5" s="1"/>
      <c r="F5" s="2"/>
      <c r="G5"/>
      <c r="H5"/>
      <c r="I5"/>
      <c r="J5" s="57"/>
      <c r="K5" s="57"/>
      <c r="L5" s="57"/>
      <c r="M5" s="62"/>
    </row>
    <row r="6" spans="1:13" ht="24" thickBot="1">
      <c r="A6"/>
      <c r="B6" s="18"/>
      <c r="C6" s="15"/>
      <c r="D6" s="1"/>
      <c r="E6" s="1"/>
      <c r="F6" s="2"/>
      <c r="G6" s="313" t="s">
        <v>163</v>
      </c>
      <c r="H6" s="314"/>
      <c r="I6" s="315"/>
      <c r="J6" s="313" t="s">
        <v>164</v>
      </c>
      <c r="K6" s="314"/>
      <c r="L6" s="315"/>
      <c r="M6" s="76" t="s">
        <v>245</v>
      </c>
    </row>
    <row r="7" spans="1:13">
      <c r="A7"/>
      <c r="B7" s="112" t="s">
        <v>0</v>
      </c>
      <c r="C7" s="113" t="s">
        <v>1</v>
      </c>
      <c r="D7" s="113" t="s">
        <v>2</v>
      </c>
      <c r="E7" s="113" t="s">
        <v>3</v>
      </c>
      <c r="F7" s="165" t="s">
        <v>4</v>
      </c>
      <c r="G7" s="112" t="s">
        <v>67</v>
      </c>
      <c r="H7" s="114" t="s">
        <v>68</v>
      </c>
      <c r="I7" s="115" t="s">
        <v>12</v>
      </c>
      <c r="J7" s="112" t="s">
        <v>67</v>
      </c>
      <c r="K7" s="114" t="s">
        <v>68</v>
      </c>
      <c r="L7" s="115" t="s">
        <v>12</v>
      </c>
      <c r="M7" s="166" t="s">
        <v>11</v>
      </c>
    </row>
    <row r="8" spans="1:13">
      <c r="A8"/>
      <c r="B8" s="116">
        <v>1</v>
      </c>
      <c r="C8" s="117" t="s">
        <v>70</v>
      </c>
      <c r="D8" s="118" t="s">
        <v>242</v>
      </c>
      <c r="E8" s="119">
        <v>1994</v>
      </c>
      <c r="F8" s="167" t="s">
        <v>64</v>
      </c>
      <c r="G8" s="168">
        <v>100</v>
      </c>
      <c r="H8" s="169">
        <v>97.23</v>
      </c>
      <c r="I8" s="170">
        <v>100</v>
      </c>
      <c r="J8" s="168">
        <v>98.51</v>
      </c>
      <c r="K8" s="171">
        <v>100</v>
      </c>
      <c r="L8" s="170">
        <v>100</v>
      </c>
      <c r="M8" s="172">
        <f>SUM(G8+I8+J8+K8+L8)</f>
        <v>498.51</v>
      </c>
    </row>
    <row r="9" spans="1:13">
      <c r="A9"/>
      <c r="B9" s="116">
        <v>2</v>
      </c>
      <c r="C9" s="117" t="s">
        <v>76</v>
      </c>
      <c r="D9" s="118" t="s">
        <v>242</v>
      </c>
      <c r="E9" s="119">
        <v>1997</v>
      </c>
      <c r="F9" s="167" t="s">
        <v>64</v>
      </c>
      <c r="G9" s="168">
        <v>92.75</v>
      </c>
      <c r="H9" s="171">
        <v>100</v>
      </c>
      <c r="I9" s="170">
        <v>99.43</v>
      </c>
      <c r="J9" s="168">
        <v>100</v>
      </c>
      <c r="K9" s="169">
        <v>90.1</v>
      </c>
      <c r="L9" s="170">
        <v>91.14</v>
      </c>
      <c r="M9" s="172">
        <f>SUM(G9+H9+I9+J9+L9)</f>
        <v>483.32</v>
      </c>
    </row>
    <row r="10" spans="1:13">
      <c r="A10"/>
      <c r="B10" s="116">
        <v>3</v>
      </c>
      <c r="C10" s="117" t="s">
        <v>80</v>
      </c>
      <c r="D10" s="118" t="s">
        <v>242</v>
      </c>
      <c r="E10" s="119">
        <v>1999</v>
      </c>
      <c r="F10" s="167" t="s">
        <v>65</v>
      </c>
      <c r="G10" s="173">
        <v>84.88</v>
      </c>
      <c r="H10" s="171">
        <v>94.74</v>
      </c>
      <c r="I10" s="170">
        <v>89.04</v>
      </c>
      <c r="J10" s="168">
        <v>95.42</v>
      </c>
      <c r="K10" s="171">
        <v>92.32</v>
      </c>
      <c r="L10" s="170">
        <v>93.15</v>
      </c>
      <c r="M10" s="172">
        <f>SUM(H10+I10+J10+K10+L10)</f>
        <v>464.66999999999996</v>
      </c>
    </row>
    <row r="11" spans="1:13">
      <c r="A11"/>
      <c r="B11" s="116">
        <v>4</v>
      </c>
      <c r="C11" s="117" t="s">
        <v>72</v>
      </c>
      <c r="D11" s="118" t="s">
        <v>18</v>
      </c>
      <c r="E11" s="119">
        <v>1983</v>
      </c>
      <c r="F11" s="167" t="s">
        <v>65</v>
      </c>
      <c r="G11" s="168">
        <v>82.96</v>
      </c>
      <c r="H11" s="171">
        <v>93.25</v>
      </c>
      <c r="I11" s="170">
        <v>93.6</v>
      </c>
      <c r="J11" s="168">
        <v>95.11</v>
      </c>
      <c r="K11" s="171">
        <v>93.36</v>
      </c>
      <c r="L11" s="174">
        <v>80.959999999999994</v>
      </c>
      <c r="M11" s="172">
        <f>SUM(G11+H11+I11+J11+K11)</f>
        <v>458.28</v>
      </c>
    </row>
    <row r="12" spans="1:13">
      <c r="A12"/>
      <c r="B12" s="116">
        <v>5</v>
      </c>
      <c r="C12" s="117" t="s">
        <v>82</v>
      </c>
      <c r="D12" s="118" t="s">
        <v>13</v>
      </c>
      <c r="E12" s="119">
        <v>1992</v>
      </c>
      <c r="F12" s="167" t="s">
        <v>65</v>
      </c>
      <c r="G12" s="168">
        <v>91.82</v>
      </c>
      <c r="H12" s="171">
        <v>88.04</v>
      </c>
      <c r="I12" s="170">
        <v>99.1</v>
      </c>
      <c r="J12" s="173">
        <v>81.42</v>
      </c>
      <c r="K12" s="171">
        <v>90.16</v>
      </c>
      <c r="L12" s="170">
        <v>87.45</v>
      </c>
      <c r="M12" s="172">
        <f>SUM(G12+H12+I12+K12+L12)</f>
        <v>456.57</v>
      </c>
    </row>
    <row r="13" spans="1:13">
      <c r="A13"/>
      <c r="B13" s="116">
        <v>6</v>
      </c>
      <c r="C13" s="117" t="s">
        <v>83</v>
      </c>
      <c r="D13" s="118" t="s">
        <v>13</v>
      </c>
      <c r="E13" s="119">
        <v>1994</v>
      </c>
      <c r="F13" s="167" t="s">
        <v>65</v>
      </c>
      <c r="G13" s="173">
        <v>83.13</v>
      </c>
      <c r="H13" s="171">
        <v>91.93</v>
      </c>
      <c r="I13" s="170">
        <v>92.61</v>
      </c>
      <c r="J13" s="168">
        <v>91.38</v>
      </c>
      <c r="K13" s="171">
        <v>87.3</v>
      </c>
      <c r="L13" s="170">
        <v>91.98</v>
      </c>
      <c r="M13" s="172">
        <f>SUM(H13+I13+J13+K13+L13)</f>
        <v>455.20000000000005</v>
      </c>
    </row>
    <row r="14" spans="1:13">
      <c r="A14"/>
      <c r="B14" s="116">
        <v>7</v>
      </c>
      <c r="C14" s="117" t="s">
        <v>74</v>
      </c>
      <c r="D14" s="118" t="s">
        <v>13</v>
      </c>
      <c r="E14" s="119">
        <v>1990</v>
      </c>
      <c r="F14" s="167" t="s">
        <v>33</v>
      </c>
      <c r="G14" s="168">
        <v>78.959999999999994</v>
      </c>
      <c r="H14" s="171">
        <v>87.28</v>
      </c>
      <c r="I14" s="174">
        <v>0</v>
      </c>
      <c r="J14" s="168">
        <v>79.61</v>
      </c>
      <c r="K14" s="119">
        <v>79.02</v>
      </c>
      <c r="L14" s="170">
        <v>84.5</v>
      </c>
      <c r="M14" s="172">
        <f>SUM(G14+H14+J14+K14+L14)</f>
        <v>409.37</v>
      </c>
    </row>
    <row r="15" spans="1:13">
      <c r="A15"/>
      <c r="B15" s="116">
        <v>8</v>
      </c>
      <c r="C15" s="117" t="s">
        <v>78</v>
      </c>
      <c r="D15" s="118" t="s">
        <v>241</v>
      </c>
      <c r="E15" s="119">
        <v>1992</v>
      </c>
      <c r="F15" s="167" t="s">
        <v>65</v>
      </c>
      <c r="G15" s="168">
        <v>85.5</v>
      </c>
      <c r="H15" s="171">
        <v>92.43</v>
      </c>
      <c r="I15" s="170">
        <v>0</v>
      </c>
      <c r="J15" s="168">
        <v>98.25</v>
      </c>
      <c r="K15" s="119">
        <v>94.49</v>
      </c>
      <c r="L15" s="174">
        <v>0</v>
      </c>
      <c r="M15" s="172">
        <f>SUM(G15+H15+I15+J15+K15)</f>
        <v>370.67</v>
      </c>
    </row>
    <row r="16" spans="1:13">
      <c r="A16"/>
      <c r="B16" s="116">
        <v>9</v>
      </c>
      <c r="C16" s="117" t="s">
        <v>79</v>
      </c>
      <c r="D16" s="118" t="s">
        <v>241</v>
      </c>
      <c r="E16" s="119">
        <v>1994</v>
      </c>
      <c r="F16" s="167" t="s">
        <v>33</v>
      </c>
      <c r="G16" s="168">
        <v>0</v>
      </c>
      <c r="H16" s="171">
        <v>77.38</v>
      </c>
      <c r="I16" s="170">
        <v>68.36</v>
      </c>
      <c r="J16" s="168">
        <v>78.03</v>
      </c>
      <c r="K16" s="171">
        <v>74.88</v>
      </c>
      <c r="L16" s="174">
        <v>0</v>
      </c>
      <c r="M16" s="172">
        <f>SUM(G16+H16+I16+J16+K16)</f>
        <v>298.64999999999998</v>
      </c>
    </row>
    <row r="17" spans="1:15">
      <c r="A17"/>
      <c r="B17" s="116">
        <v>10</v>
      </c>
      <c r="C17" s="117" t="s">
        <v>75</v>
      </c>
      <c r="D17" s="118" t="s">
        <v>15</v>
      </c>
      <c r="E17" s="119">
        <v>2000</v>
      </c>
      <c r="F17" s="167" t="s">
        <v>5</v>
      </c>
      <c r="G17" s="168">
        <v>56.14</v>
      </c>
      <c r="H17" s="171">
        <v>68.069999999999993</v>
      </c>
      <c r="I17" s="170">
        <v>49.52</v>
      </c>
      <c r="J17" s="168">
        <v>51.2</v>
      </c>
      <c r="K17" s="169">
        <v>0</v>
      </c>
      <c r="L17" s="170">
        <v>73.06</v>
      </c>
      <c r="M17" s="172">
        <f>SUM(G17+H17+I17+J17+L17)</f>
        <v>297.99</v>
      </c>
    </row>
    <row r="18" spans="1:15" customFormat="1">
      <c r="B18" s="155">
        <v>11</v>
      </c>
      <c r="C18" s="154" t="s">
        <v>176</v>
      </c>
      <c r="D18" s="118" t="s">
        <v>241</v>
      </c>
      <c r="E18" s="119">
        <v>1986</v>
      </c>
      <c r="F18" s="167" t="s">
        <v>64</v>
      </c>
      <c r="G18" s="168" t="s">
        <v>246</v>
      </c>
      <c r="H18" s="171" t="s">
        <v>246</v>
      </c>
      <c r="I18" s="170" t="s">
        <v>246</v>
      </c>
      <c r="J18" s="168">
        <v>94.24</v>
      </c>
      <c r="K18" s="171">
        <v>94.32</v>
      </c>
      <c r="L18" s="170">
        <v>99.01</v>
      </c>
      <c r="M18" s="172">
        <f>SUM(J18+K18+L18)</f>
        <v>287.57</v>
      </c>
    </row>
    <row r="19" spans="1:15" customFormat="1">
      <c r="B19" s="155">
        <v>12</v>
      </c>
      <c r="C19" s="154" t="s">
        <v>172</v>
      </c>
      <c r="D19" s="119" t="s">
        <v>166</v>
      </c>
      <c r="E19" s="119">
        <v>1996</v>
      </c>
      <c r="F19" s="167" t="s">
        <v>34</v>
      </c>
      <c r="G19" s="168" t="s">
        <v>246</v>
      </c>
      <c r="H19" s="171" t="s">
        <v>246</v>
      </c>
      <c r="I19" s="170" t="s">
        <v>246</v>
      </c>
      <c r="J19" s="168">
        <v>88.14</v>
      </c>
      <c r="K19" s="171">
        <v>84.39</v>
      </c>
      <c r="L19" s="170">
        <v>95</v>
      </c>
      <c r="M19" s="172">
        <f>SUM(J19+K19+L19)</f>
        <v>267.52999999999997</v>
      </c>
    </row>
    <row r="20" spans="1:15">
      <c r="A20"/>
      <c r="B20" s="116">
        <v>13</v>
      </c>
      <c r="C20" s="117" t="s">
        <v>84</v>
      </c>
      <c r="D20" s="118" t="s">
        <v>13</v>
      </c>
      <c r="E20" s="119">
        <v>1991</v>
      </c>
      <c r="F20" s="167" t="s">
        <v>65</v>
      </c>
      <c r="G20" s="168">
        <v>75.489999999999995</v>
      </c>
      <c r="H20" s="171">
        <v>77.11</v>
      </c>
      <c r="I20" s="170">
        <v>86.66</v>
      </c>
      <c r="J20" s="168" t="s">
        <v>246</v>
      </c>
      <c r="K20" s="171" t="s">
        <v>246</v>
      </c>
      <c r="L20" s="170" t="s">
        <v>246</v>
      </c>
      <c r="M20" s="172">
        <f>SUM(G20+H20+I20)</f>
        <v>239.26</v>
      </c>
    </row>
    <row r="21" spans="1:15" customFormat="1">
      <c r="B21" s="155">
        <v>14</v>
      </c>
      <c r="C21" s="154" t="s">
        <v>91</v>
      </c>
      <c r="D21" s="118" t="s">
        <v>241</v>
      </c>
      <c r="E21" s="119">
        <v>2002</v>
      </c>
      <c r="F21" s="167" t="s">
        <v>33</v>
      </c>
      <c r="G21" s="168" t="s">
        <v>246</v>
      </c>
      <c r="H21" s="171" t="s">
        <v>246</v>
      </c>
      <c r="I21" s="170" t="s">
        <v>246</v>
      </c>
      <c r="J21" s="168">
        <v>68.459999999999994</v>
      </c>
      <c r="K21" s="171">
        <v>79.63</v>
      </c>
      <c r="L21" s="170">
        <v>86.29</v>
      </c>
      <c r="M21" s="172">
        <f>SUM(J21+K21+L21)</f>
        <v>234.38</v>
      </c>
    </row>
    <row r="22" spans="1:15" customFormat="1">
      <c r="B22" s="155">
        <v>15</v>
      </c>
      <c r="C22" s="154" t="s">
        <v>175</v>
      </c>
      <c r="D22" s="118" t="s">
        <v>15</v>
      </c>
      <c r="E22" s="119">
        <v>1994</v>
      </c>
      <c r="F22" s="167" t="s">
        <v>33</v>
      </c>
      <c r="G22" s="168" t="s">
        <v>246</v>
      </c>
      <c r="H22" s="171" t="s">
        <v>246</v>
      </c>
      <c r="I22" s="170" t="s">
        <v>246</v>
      </c>
      <c r="J22" s="168">
        <v>63.13</v>
      </c>
      <c r="K22" s="171">
        <v>62.43</v>
      </c>
      <c r="L22" s="170">
        <v>76.83</v>
      </c>
      <c r="M22" s="172">
        <f>SUM(J22+K22+L22)</f>
        <v>202.39</v>
      </c>
    </row>
    <row r="23" spans="1:15" customFormat="1">
      <c r="B23" s="155">
        <v>16</v>
      </c>
      <c r="C23" s="154" t="s">
        <v>167</v>
      </c>
      <c r="D23" s="119" t="s">
        <v>165</v>
      </c>
      <c r="E23" s="119">
        <v>2002</v>
      </c>
      <c r="F23" s="167" t="s">
        <v>33</v>
      </c>
      <c r="G23" s="168" t="s">
        <v>246</v>
      </c>
      <c r="H23" s="171" t="s">
        <v>246</v>
      </c>
      <c r="I23" s="170" t="s">
        <v>246</v>
      </c>
      <c r="J23" s="168">
        <v>68.03</v>
      </c>
      <c r="K23" s="171">
        <v>59.74</v>
      </c>
      <c r="L23" s="170">
        <v>73.010000000000005</v>
      </c>
      <c r="M23" s="172">
        <f>SUM(J23+K23+L23)</f>
        <v>200.78000000000003</v>
      </c>
    </row>
    <row r="24" spans="1:15">
      <c r="A24"/>
      <c r="B24" s="116">
        <v>17</v>
      </c>
      <c r="C24" s="117" t="s">
        <v>81</v>
      </c>
      <c r="D24" s="118" t="s">
        <v>22</v>
      </c>
      <c r="E24" s="119">
        <v>1989</v>
      </c>
      <c r="F24" s="167" t="s">
        <v>33</v>
      </c>
      <c r="G24" s="168">
        <v>39.69</v>
      </c>
      <c r="H24" s="169">
        <v>35.75</v>
      </c>
      <c r="I24" s="170">
        <v>39.340000000000003</v>
      </c>
      <c r="J24" s="168">
        <v>37.56</v>
      </c>
      <c r="K24" s="171">
        <v>37.24</v>
      </c>
      <c r="L24" s="170">
        <v>43.24</v>
      </c>
      <c r="M24" s="172">
        <f>SUM(G24+I24+J24+K24+L24)</f>
        <v>197.07000000000002</v>
      </c>
    </row>
    <row r="25" spans="1:15" customFormat="1">
      <c r="B25" s="155">
        <v>18</v>
      </c>
      <c r="C25" s="154" t="s">
        <v>177</v>
      </c>
      <c r="D25" s="118" t="s">
        <v>18</v>
      </c>
      <c r="E25" s="119">
        <v>2002</v>
      </c>
      <c r="F25" s="167" t="s">
        <v>20</v>
      </c>
      <c r="G25" s="168" t="s">
        <v>246</v>
      </c>
      <c r="H25" s="171" t="s">
        <v>246</v>
      </c>
      <c r="I25" s="170" t="s">
        <v>246</v>
      </c>
      <c r="J25" s="168">
        <v>60.27</v>
      </c>
      <c r="K25" s="171">
        <v>59.88</v>
      </c>
      <c r="L25" s="170">
        <v>70.900000000000006</v>
      </c>
      <c r="M25" s="172">
        <f t="shared" ref="M25:M30" si="0">SUM(J25+K25+L25)</f>
        <v>191.05</v>
      </c>
      <c r="O25" s="31"/>
    </row>
    <row r="26" spans="1:15" customFormat="1">
      <c r="B26" s="155">
        <v>19</v>
      </c>
      <c r="C26" s="154" t="s">
        <v>173</v>
      </c>
      <c r="D26" s="118" t="s">
        <v>241</v>
      </c>
      <c r="E26" s="119">
        <v>1996</v>
      </c>
      <c r="F26" s="167" t="s">
        <v>34</v>
      </c>
      <c r="G26" s="168" t="s">
        <v>246</v>
      </c>
      <c r="H26" s="171" t="s">
        <v>246</v>
      </c>
      <c r="I26" s="170" t="s">
        <v>246</v>
      </c>
      <c r="J26" s="168">
        <v>57.95</v>
      </c>
      <c r="K26" s="171">
        <v>60.02</v>
      </c>
      <c r="L26" s="170">
        <v>61.58</v>
      </c>
      <c r="M26" s="172">
        <f t="shared" si="0"/>
        <v>179.55</v>
      </c>
      <c r="O26" s="31"/>
    </row>
    <row r="27" spans="1:15" customFormat="1">
      <c r="B27" s="155">
        <v>20</v>
      </c>
      <c r="C27" s="154" t="s">
        <v>179</v>
      </c>
      <c r="D27" s="119" t="s">
        <v>166</v>
      </c>
      <c r="E27" s="119">
        <v>1996</v>
      </c>
      <c r="F27" s="167" t="s">
        <v>34</v>
      </c>
      <c r="G27" s="168" t="s">
        <v>246</v>
      </c>
      <c r="H27" s="171" t="s">
        <v>246</v>
      </c>
      <c r="I27" s="170" t="s">
        <v>246</v>
      </c>
      <c r="J27" s="168">
        <v>54.25</v>
      </c>
      <c r="K27" s="171">
        <v>50.91</v>
      </c>
      <c r="L27" s="170">
        <v>74.14</v>
      </c>
      <c r="M27" s="172">
        <f t="shared" si="0"/>
        <v>179.3</v>
      </c>
      <c r="O27" s="31"/>
    </row>
    <row r="28" spans="1:15" customFormat="1">
      <c r="B28" s="155">
        <v>21</v>
      </c>
      <c r="C28" s="154" t="s">
        <v>170</v>
      </c>
      <c r="D28" s="118" t="s">
        <v>18</v>
      </c>
      <c r="E28" s="119">
        <v>2001</v>
      </c>
      <c r="F28" s="167" t="s">
        <v>34</v>
      </c>
      <c r="G28" s="168" t="s">
        <v>246</v>
      </c>
      <c r="H28" s="171" t="s">
        <v>246</v>
      </c>
      <c r="I28" s="170" t="s">
        <v>246</v>
      </c>
      <c r="J28" s="168">
        <v>50.17</v>
      </c>
      <c r="K28" s="171">
        <v>54.62</v>
      </c>
      <c r="L28" s="170">
        <v>62.2</v>
      </c>
      <c r="M28" s="172">
        <f t="shared" si="0"/>
        <v>166.99</v>
      </c>
      <c r="O28" s="31"/>
    </row>
    <row r="29" spans="1:15" customFormat="1">
      <c r="B29" s="155">
        <v>22</v>
      </c>
      <c r="C29" s="154" t="s">
        <v>168</v>
      </c>
      <c r="D29" s="119" t="s">
        <v>166</v>
      </c>
      <c r="E29" s="119">
        <v>1999</v>
      </c>
      <c r="F29" s="167" t="s">
        <v>20</v>
      </c>
      <c r="G29" s="168" t="s">
        <v>246</v>
      </c>
      <c r="H29" s="171" t="s">
        <v>246</v>
      </c>
      <c r="I29" s="170" t="s">
        <v>246</v>
      </c>
      <c r="J29" s="168">
        <v>41.69</v>
      </c>
      <c r="K29" s="171">
        <v>57.7</v>
      </c>
      <c r="L29" s="170">
        <v>66.73</v>
      </c>
      <c r="M29" s="172">
        <f t="shared" si="0"/>
        <v>166.12</v>
      </c>
      <c r="O29" s="31"/>
    </row>
    <row r="30" spans="1:15" customFormat="1">
      <c r="B30" s="155">
        <v>23</v>
      </c>
      <c r="C30" s="154" t="s">
        <v>169</v>
      </c>
      <c r="D30" s="119" t="s">
        <v>166</v>
      </c>
      <c r="E30" s="119">
        <v>1998</v>
      </c>
      <c r="F30" s="167" t="s">
        <v>20</v>
      </c>
      <c r="G30" s="168" t="s">
        <v>246</v>
      </c>
      <c r="H30" s="171" t="s">
        <v>246</v>
      </c>
      <c r="I30" s="170" t="s">
        <v>246</v>
      </c>
      <c r="J30" s="168">
        <v>39.840000000000003</v>
      </c>
      <c r="K30" s="171">
        <v>51.51</v>
      </c>
      <c r="L30" s="170">
        <v>50.57</v>
      </c>
      <c r="M30" s="172">
        <f t="shared" si="0"/>
        <v>141.91999999999999</v>
      </c>
      <c r="O30" s="31"/>
    </row>
    <row r="31" spans="1:15">
      <c r="A31"/>
      <c r="B31" s="116">
        <v>24</v>
      </c>
      <c r="C31" s="117" t="s">
        <v>73</v>
      </c>
      <c r="D31" s="118" t="s">
        <v>22</v>
      </c>
      <c r="E31" s="119">
        <v>1998</v>
      </c>
      <c r="F31" s="167" t="s">
        <v>33</v>
      </c>
      <c r="G31" s="168">
        <v>41.12</v>
      </c>
      <c r="H31" s="171">
        <v>48.44</v>
      </c>
      <c r="I31" s="170">
        <v>41.08</v>
      </c>
      <c r="J31" s="168">
        <v>0</v>
      </c>
      <c r="K31" s="171">
        <v>0</v>
      </c>
      <c r="L31" s="170">
        <v>0</v>
      </c>
      <c r="M31" s="172">
        <f>SUM(G31+H31+I31)</f>
        <v>130.63999999999999</v>
      </c>
    </row>
    <row r="32" spans="1:15" customFormat="1">
      <c r="B32" s="155">
        <v>25</v>
      </c>
      <c r="C32" s="154" t="s">
        <v>178</v>
      </c>
      <c r="D32" s="118" t="s">
        <v>18</v>
      </c>
      <c r="E32" s="119">
        <v>1958</v>
      </c>
      <c r="F32" s="167" t="s">
        <v>64</v>
      </c>
      <c r="G32" s="168" t="s">
        <v>246</v>
      </c>
      <c r="H32" s="171" t="s">
        <v>246</v>
      </c>
      <c r="I32" s="170" t="s">
        <v>246</v>
      </c>
      <c r="J32" s="168">
        <v>37.69</v>
      </c>
      <c r="K32" s="171">
        <v>41.95</v>
      </c>
      <c r="L32" s="170">
        <v>49.66</v>
      </c>
      <c r="M32" s="172">
        <f>SUM(J32+K32+L32)</f>
        <v>129.30000000000001</v>
      </c>
      <c r="O32" s="31"/>
    </row>
    <row r="33" spans="1:15">
      <c r="A33"/>
      <c r="B33" s="116">
        <v>26</v>
      </c>
      <c r="C33" s="117" t="s">
        <v>71</v>
      </c>
      <c r="D33" s="118" t="s">
        <v>15</v>
      </c>
      <c r="E33" s="119">
        <v>1998</v>
      </c>
      <c r="F33" s="167" t="s">
        <v>33</v>
      </c>
      <c r="G33" s="168">
        <v>59.39</v>
      </c>
      <c r="H33" s="171">
        <v>0</v>
      </c>
      <c r="I33" s="170">
        <v>64.06</v>
      </c>
      <c r="J33" s="168" t="s">
        <v>246</v>
      </c>
      <c r="K33" s="171" t="s">
        <v>246</v>
      </c>
      <c r="L33" s="170" t="s">
        <v>246</v>
      </c>
      <c r="M33" s="172">
        <f>SUM(G33+I33)</f>
        <v>123.45</v>
      </c>
    </row>
    <row r="34" spans="1:15" customFormat="1">
      <c r="B34" s="155">
        <v>27</v>
      </c>
      <c r="C34" s="154" t="s">
        <v>171</v>
      </c>
      <c r="D34" s="119" t="s">
        <v>165</v>
      </c>
      <c r="E34" s="119">
        <v>1997</v>
      </c>
      <c r="F34" s="167" t="s">
        <v>65</v>
      </c>
      <c r="G34" s="168" t="s">
        <v>246</v>
      </c>
      <c r="H34" s="171" t="s">
        <v>246</v>
      </c>
      <c r="I34" s="170" t="s">
        <v>246</v>
      </c>
      <c r="J34" s="168">
        <v>54.67</v>
      </c>
      <c r="K34" s="119">
        <v>60.01</v>
      </c>
      <c r="L34" s="170">
        <v>0</v>
      </c>
      <c r="M34" s="172">
        <f>SUM(J34+K34+L34)</f>
        <v>114.68</v>
      </c>
      <c r="O34" s="31"/>
    </row>
    <row r="35" spans="1:15" customFormat="1">
      <c r="B35" s="155">
        <v>28</v>
      </c>
      <c r="C35" s="154" t="s">
        <v>180</v>
      </c>
      <c r="D35" s="119" t="s">
        <v>165</v>
      </c>
      <c r="E35" s="119">
        <v>2001</v>
      </c>
      <c r="F35" s="167" t="s">
        <v>5</v>
      </c>
      <c r="G35" s="168" t="s">
        <v>246</v>
      </c>
      <c r="H35" s="171" t="s">
        <v>246</v>
      </c>
      <c r="I35" s="170" t="s">
        <v>246</v>
      </c>
      <c r="J35" s="168">
        <v>55.26</v>
      </c>
      <c r="K35" s="119">
        <v>59.07</v>
      </c>
      <c r="L35" s="170">
        <v>0</v>
      </c>
      <c r="M35" s="172">
        <f>SUM(J35+K35+L35)</f>
        <v>114.33</v>
      </c>
      <c r="O35" s="31"/>
    </row>
    <row r="36" spans="1:15">
      <c r="A36"/>
      <c r="B36" s="116">
        <v>29</v>
      </c>
      <c r="C36" s="117" t="s">
        <v>77</v>
      </c>
      <c r="D36" s="118" t="s">
        <v>13</v>
      </c>
      <c r="E36" s="119">
        <v>1996</v>
      </c>
      <c r="F36" s="167" t="s">
        <v>33</v>
      </c>
      <c r="G36" s="168">
        <v>57.81</v>
      </c>
      <c r="H36" s="171">
        <v>46.6</v>
      </c>
      <c r="I36" s="170">
        <v>0</v>
      </c>
      <c r="J36" s="168" t="s">
        <v>246</v>
      </c>
      <c r="K36" s="171" t="s">
        <v>246</v>
      </c>
      <c r="L36" s="170" t="s">
        <v>246</v>
      </c>
      <c r="M36" s="172">
        <f>SUM(G36+H36)</f>
        <v>104.41</v>
      </c>
    </row>
    <row r="37" spans="1:15">
      <c r="A37"/>
      <c r="B37" s="116">
        <v>30</v>
      </c>
      <c r="C37" s="152" t="s">
        <v>85</v>
      </c>
      <c r="D37" s="118" t="s">
        <v>13</v>
      </c>
      <c r="E37" s="119">
        <v>1997</v>
      </c>
      <c r="F37" s="167" t="s">
        <v>33</v>
      </c>
      <c r="G37" s="168">
        <v>0</v>
      </c>
      <c r="H37" s="171">
        <v>0</v>
      </c>
      <c r="I37" s="170">
        <v>54.68</v>
      </c>
      <c r="J37" s="168" t="s">
        <v>246</v>
      </c>
      <c r="K37" s="171" t="s">
        <v>246</v>
      </c>
      <c r="L37" s="170" t="s">
        <v>246</v>
      </c>
      <c r="M37" s="172">
        <f>SUM(H37+I37)</f>
        <v>54.68</v>
      </c>
    </row>
    <row r="38" spans="1:15" customFormat="1">
      <c r="B38" s="155">
        <v>31</v>
      </c>
      <c r="C38" s="154" t="s">
        <v>174</v>
      </c>
      <c r="D38" s="118" t="s">
        <v>22</v>
      </c>
      <c r="E38" s="119">
        <v>2000</v>
      </c>
      <c r="F38" s="167" t="s">
        <v>33</v>
      </c>
      <c r="G38" s="168" t="s">
        <v>246</v>
      </c>
      <c r="H38" s="171" t="s">
        <v>246</v>
      </c>
      <c r="I38" s="170" t="s">
        <v>246</v>
      </c>
      <c r="J38" s="168">
        <v>0</v>
      </c>
      <c r="K38" s="119">
        <v>33.79</v>
      </c>
      <c r="L38" s="170">
        <v>0</v>
      </c>
      <c r="M38" s="172">
        <f>SUM(J38+K38+L38)</f>
        <v>33.79</v>
      </c>
      <c r="O38" s="31"/>
    </row>
    <row r="39" spans="1:15" customFormat="1" ht="16.5" thickBot="1">
      <c r="B39" s="123">
        <v>32</v>
      </c>
      <c r="C39" s="156" t="s">
        <v>240</v>
      </c>
      <c r="D39" s="125" t="s">
        <v>15</v>
      </c>
      <c r="E39" s="126">
        <v>1973</v>
      </c>
      <c r="F39" s="175" t="s">
        <v>5</v>
      </c>
      <c r="G39" s="176" t="s">
        <v>246</v>
      </c>
      <c r="H39" s="177" t="s">
        <v>246</v>
      </c>
      <c r="I39" s="178" t="s">
        <v>246</v>
      </c>
      <c r="J39" s="176">
        <v>0</v>
      </c>
      <c r="K39" s="177">
        <v>0</v>
      </c>
      <c r="L39" s="178">
        <v>27.7</v>
      </c>
      <c r="M39" s="179">
        <f>SUM(J39+K39+L39)</f>
        <v>27.7</v>
      </c>
      <c r="O39" s="31"/>
    </row>
    <row r="40" spans="1:15" customFormat="1">
      <c r="B40" s="130"/>
      <c r="C40" s="180"/>
      <c r="D40" s="148"/>
      <c r="E40" s="133"/>
      <c r="F40" s="133"/>
      <c r="G40" s="133"/>
      <c r="H40" s="151"/>
      <c r="I40" s="133"/>
      <c r="J40" s="134"/>
      <c r="K40" s="135"/>
      <c r="L40" s="134"/>
      <c r="M40" s="151"/>
      <c r="O40" s="31"/>
    </row>
    <row r="41" spans="1:15" ht="23.25" thickBot="1">
      <c r="A41" s="26" t="s">
        <v>128</v>
      </c>
      <c r="B41" s="304" t="s">
        <v>66</v>
      </c>
      <c r="C41" s="304"/>
      <c r="D41" s="137"/>
      <c r="E41" s="137"/>
      <c r="F41" s="137"/>
      <c r="G41" s="136"/>
      <c r="H41" s="136"/>
      <c r="I41" s="136"/>
      <c r="J41" s="137"/>
      <c r="K41" s="137"/>
      <c r="L41" s="137"/>
      <c r="M41" s="181"/>
    </row>
    <row r="42" spans="1:15" ht="16.5" thickBot="1">
      <c r="A42"/>
      <c r="B42" s="138"/>
      <c r="C42" s="139"/>
      <c r="D42" s="137"/>
      <c r="E42" s="137"/>
      <c r="F42" s="137"/>
      <c r="G42" s="310" t="s">
        <v>163</v>
      </c>
      <c r="H42" s="311"/>
      <c r="I42" s="312"/>
      <c r="J42" s="310" t="s">
        <v>164</v>
      </c>
      <c r="K42" s="311"/>
      <c r="L42" s="312"/>
      <c r="M42" s="182" t="s">
        <v>245</v>
      </c>
    </row>
    <row r="43" spans="1:15">
      <c r="A43"/>
      <c r="B43" s="112" t="s">
        <v>0</v>
      </c>
      <c r="C43" s="113" t="s">
        <v>1</v>
      </c>
      <c r="D43" s="113" t="s">
        <v>2</v>
      </c>
      <c r="E43" s="113" t="s">
        <v>3</v>
      </c>
      <c r="F43" s="165" t="s">
        <v>4</v>
      </c>
      <c r="G43" s="112" t="s">
        <v>67</v>
      </c>
      <c r="H43" s="114" t="s">
        <v>68</v>
      </c>
      <c r="I43" s="115" t="s">
        <v>12</v>
      </c>
      <c r="J43" s="112" t="s">
        <v>67</v>
      </c>
      <c r="K43" s="114" t="s">
        <v>68</v>
      </c>
      <c r="L43" s="115" t="s">
        <v>12</v>
      </c>
      <c r="M43" s="166" t="s">
        <v>11</v>
      </c>
    </row>
    <row r="44" spans="1:15">
      <c r="A44"/>
      <c r="B44" s="140">
        <v>1</v>
      </c>
      <c r="C44" s="141" t="s">
        <v>51</v>
      </c>
      <c r="D44" s="118" t="s">
        <v>241</v>
      </c>
      <c r="E44" s="118">
        <v>1995</v>
      </c>
      <c r="F44" s="183" t="s">
        <v>64</v>
      </c>
      <c r="G44" s="184">
        <v>100</v>
      </c>
      <c r="H44" s="185">
        <v>100</v>
      </c>
      <c r="I44" s="170">
        <v>100</v>
      </c>
      <c r="J44" s="168">
        <v>100</v>
      </c>
      <c r="K44" s="171">
        <v>100</v>
      </c>
      <c r="L44" s="170">
        <v>100</v>
      </c>
      <c r="M44" s="172">
        <f>SUM(H44+I44+J44+K44+L44)</f>
        <v>500</v>
      </c>
    </row>
    <row r="45" spans="1:15">
      <c r="A45"/>
      <c r="B45" s="140">
        <v>2</v>
      </c>
      <c r="C45" s="141" t="s">
        <v>52</v>
      </c>
      <c r="D45" s="118" t="s">
        <v>242</v>
      </c>
      <c r="E45" s="118">
        <v>1989</v>
      </c>
      <c r="F45" s="183" t="s">
        <v>64</v>
      </c>
      <c r="G45" s="186">
        <v>84.7</v>
      </c>
      <c r="H45" s="185">
        <v>80.790000000000006</v>
      </c>
      <c r="I45" s="170">
        <v>92.69</v>
      </c>
      <c r="J45" s="168">
        <v>81.83</v>
      </c>
      <c r="K45" s="169">
        <v>80.66</v>
      </c>
      <c r="L45" s="170">
        <v>82.2</v>
      </c>
      <c r="M45" s="172">
        <f>SUM(G45+H45+I45+J45+L45)</f>
        <v>422.21</v>
      </c>
    </row>
    <row r="46" spans="1:15">
      <c r="A46"/>
      <c r="B46" s="140">
        <v>3</v>
      </c>
      <c r="C46" s="141" t="s">
        <v>56</v>
      </c>
      <c r="D46" s="118" t="s">
        <v>241</v>
      </c>
      <c r="E46" s="118">
        <v>1974</v>
      </c>
      <c r="F46" s="183" t="s">
        <v>64</v>
      </c>
      <c r="G46" s="186">
        <v>79.22</v>
      </c>
      <c r="H46" s="185">
        <v>84.09</v>
      </c>
      <c r="I46" s="170">
        <v>86.27</v>
      </c>
      <c r="J46" s="168">
        <v>74.81</v>
      </c>
      <c r="K46" s="171">
        <v>82.54</v>
      </c>
      <c r="L46" s="174">
        <v>0</v>
      </c>
      <c r="M46" s="172">
        <f>SUM(G46+H46+I46+J46+K46)</f>
        <v>406.93</v>
      </c>
    </row>
    <row r="47" spans="1:15">
      <c r="A47"/>
      <c r="B47" s="140">
        <v>4</v>
      </c>
      <c r="C47" s="141" t="s">
        <v>55</v>
      </c>
      <c r="D47" s="118" t="s">
        <v>18</v>
      </c>
      <c r="E47" s="118">
        <v>1987</v>
      </c>
      <c r="F47" s="183" t="s">
        <v>64</v>
      </c>
      <c r="G47" s="186">
        <v>79.569999999999993</v>
      </c>
      <c r="H47" s="185">
        <v>81.459999999999994</v>
      </c>
      <c r="I47" s="170">
        <v>82.32</v>
      </c>
      <c r="J47" s="168">
        <v>77.239999999999995</v>
      </c>
      <c r="K47" s="169">
        <v>64.97</v>
      </c>
      <c r="L47" s="170">
        <v>78.78</v>
      </c>
      <c r="M47" s="172">
        <f>SUM(G47+H47+I47+J47+L47)</f>
        <v>399.37</v>
      </c>
    </row>
    <row r="48" spans="1:15">
      <c r="A48"/>
      <c r="B48" s="140">
        <v>5</v>
      </c>
      <c r="C48" s="141" t="s">
        <v>53</v>
      </c>
      <c r="D48" s="118" t="s">
        <v>242</v>
      </c>
      <c r="E48" s="118">
        <v>1998</v>
      </c>
      <c r="F48" s="183" t="s">
        <v>65</v>
      </c>
      <c r="G48" s="186">
        <v>80.400000000000006</v>
      </c>
      <c r="H48" s="185">
        <v>78.38</v>
      </c>
      <c r="I48" s="170">
        <v>77.92</v>
      </c>
      <c r="J48" s="173">
        <v>76.989999999999995</v>
      </c>
      <c r="K48" s="171">
        <v>80.97</v>
      </c>
      <c r="L48" s="170">
        <v>81.349999999999994</v>
      </c>
      <c r="M48" s="172">
        <f>SUM(G48+H48+I48+K48+L48)</f>
        <v>399.02</v>
      </c>
    </row>
    <row r="49" spans="1:14">
      <c r="A49"/>
      <c r="B49" s="140">
        <v>6</v>
      </c>
      <c r="C49" s="141" t="s">
        <v>54</v>
      </c>
      <c r="D49" s="118" t="s">
        <v>13</v>
      </c>
      <c r="E49" s="118">
        <v>1998</v>
      </c>
      <c r="F49" s="183" t="s">
        <v>33</v>
      </c>
      <c r="G49" s="186">
        <v>80.290000000000006</v>
      </c>
      <c r="H49" s="185">
        <v>76.67</v>
      </c>
      <c r="I49" s="170">
        <v>78</v>
      </c>
      <c r="J49" s="168">
        <v>57.4</v>
      </c>
      <c r="K49" s="171">
        <v>70.040000000000006</v>
      </c>
      <c r="L49" s="174">
        <v>46</v>
      </c>
      <c r="M49" s="172">
        <f>SUM(G49+H49+I49+J49+K49)</f>
        <v>362.40000000000003</v>
      </c>
    </row>
    <row r="50" spans="1:14">
      <c r="A50"/>
      <c r="B50" s="140">
        <v>7</v>
      </c>
      <c r="C50" s="141" t="s">
        <v>57</v>
      </c>
      <c r="D50" s="118" t="s">
        <v>18</v>
      </c>
      <c r="E50" s="118">
        <v>1987</v>
      </c>
      <c r="F50" s="183" t="s">
        <v>64</v>
      </c>
      <c r="G50" s="186">
        <v>66.37</v>
      </c>
      <c r="H50" s="185">
        <v>62.47</v>
      </c>
      <c r="I50" s="170">
        <v>64.63</v>
      </c>
      <c r="J50" s="173">
        <v>57.64</v>
      </c>
      <c r="K50" s="171">
        <v>60.44</v>
      </c>
      <c r="L50" s="170">
        <v>62.66</v>
      </c>
      <c r="M50" s="172">
        <f>SUM(G50+H50+I50+K50+L50)</f>
        <v>316.57</v>
      </c>
    </row>
    <row r="51" spans="1:14">
      <c r="A51"/>
      <c r="B51" s="140">
        <v>8</v>
      </c>
      <c r="C51" s="141" t="s">
        <v>58</v>
      </c>
      <c r="D51" s="118" t="s">
        <v>241</v>
      </c>
      <c r="E51" s="118">
        <v>1998</v>
      </c>
      <c r="F51" s="183" t="s">
        <v>34</v>
      </c>
      <c r="G51" s="186">
        <v>52.5</v>
      </c>
      <c r="H51" s="185">
        <v>62.79</v>
      </c>
      <c r="I51" s="170">
        <v>69.64</v>
      </c>
      <c r="J51" s="173">
        <v>50.49</v>
      </c>
      <c r="K51" s="171">
        <v>51.52</v>
      </c>
      <c r="L51" s="170">
        <v>58.59</v>
      </c>
      <c r="M51" s="172">
        <f>SUM(G51+H51+I51+K51+L51)</f>
        <v>295.04000000000002</v>
      </c>
    </row>
    <row r="52" spans="1:14">
      <c r="A52"/>
      <c r="B52" s="140">
        <v>9</v>
      </c>
      <c r="C52" s="141" t="s">
        <v>62</v>
      </c>
      <c r="D52" s="118" t="s">
        <v>15</v>
      </c>
      <c r="E52" s="118">
        <v>1999</v>
      </c>
      <c r="F52" s="183" t="s">
        <v>34</v>
      </c>
      <c r="G52" s="184">
        <v>39.24</v>
      </c>
      <c r="H52" s="185">
        <v>46.87</v>
      </c>
      <c r="I52" s="170">
        <v>57.05</v>
      </c>
      <c r="J52" s="168">
        <v>45.19</v>
      </c>
      <c r="K52" s="171">
        <v>49.44</v>
      </c>
      <c r="L52" s="170">
        <v>49.06</v>
      </c>
      <c r="M52" s="172">
        <f>SUM(H52+I52+J52+K52+L52)</f>
        <v>247.60999999999999</v>
      </c>
    </row>
    <row r="53" spans="1:14">
      <c r="A53"/>
      <c r="B53" s="140">
        <v>10</v>
      </c>
      <c r="C53" s="141" t="s">
        <v>61</v>
      </c>
      <c r="D53" s="118" t="s">
        <v>15</v>
      </c>
      <c r="E53" s="118">
        <v>1995</v>
      </c>
      <c r="F53" s="183" t="s">
        <v>14</v>
      </c>
      <c r="G53" s="186">
        <v>41.49</v>
      </c>
      <c r="H53" s="185">
        <v>54.39</v>
      </c>
      <c r="I53" s="170">
        <v>39.85</v>
      </c>
      <c r="J53" s="173">
        <v>37.46</v>
      </c>
      <c r="K53" s="171">
        <v>44.29</v>
      </c>
      <c r="L53" s="170">
        <v>53.37</v>
      </c>
      <c r="M53" s="172">
        <f>SUM(G53+H53+I53+K53+L53)</f>
        <v>233.39</v>
      </c>
    </row>
    <row r="54" spans="1:14">
      <c r="A54"/>
      <c r="B54" s="140">
        <v>11</v>
      </c>
      <c r="C54" s="141" t="s">
        <v>60</v>
      </c>
      <c r="D54" s="118" t="s">
        <v>13</v>
      </c>
      <c r="E54" s="118">
        <v>1980</v>
      </c>
      <c r="F54" s="183" t="s">
        <v>34</v>
      </c>
      <c r="G54" s="186">
        <v>43.13</v>
      </c>
      <c r="H54" s="185">
        <v>48.2</v>
      </c>
      <c r="I54" s="170">
        <v>57.51</v>
      </c>
      <c r="J54" s="168">
        <v>38.76</v>
      </c>
      <c r="K54" s="169">
        <v>31.33</v>
      </c>
      <c r="L54" s="170">
        <v>41.14</v>
      </c>
      <c r="M54" s="172">
        <f>SUM(G54+H54+I54+J54+L54)</f>
        <v>228.74</v>
      </c>
    </row>
    <row r="55" spans="1:14">
      <c r="A55"/>
      <c r="B55" s="140">
        <v>12</v>
      </c>
      <c r="C55" s="141" t="s">
        <v>63</v>
      </c>
      <c r="D55" s="118" t="s">
        <v>15</v>
      </c>
      <c r="E55" s="118">
        <v>1997</v>
      </c>
      <c r="F55" s="183" t="s">
        <v>19</v>
      </c>
      <c r="G55" s="184">
        <v>37.479999999999997</v>
      </c>
      <c r="H55" s="185">
        <v>45.57</v>
      </c>
      <c r="I55" s="170">
        <v>46.54</v>
      </c>
      <c r="J55" s="168">
        <v>41.22</v>
      </c>
      <c r="K55" s="171">
        <v>45.65</v>
      </c>
      <c r="L55" s="170">
        <v>47.17</v>
      </c>
      <c r="M55" s="172">
        <f>SUM(H55+I55+J55+K55+L55)</f>
        <v>226.14999999999998</v>
      </c>
    </row>
    <row r="56" spans="1:14" customFormat="1">
      <c r="B56" s="155">
        <v>13</v>
      </c>
      <c r="C56" s="154" t="s">
        <v>251</v>
      </c>
      <c r="D56" s="119" t="s">
        <v>165</v>
      </c>
      <c r="E56" s="119">
        <v>1998</v>
      </c>
      <c r="F56" s="167" t="s">
        <v>65</v>
      </c>
      <c r="G56" s="168" t="s">
        <v>246</v>
      </c>
      <c r="H56" s="171" t="s">
        <v>246</v>
      </c>
      <c r="I56" s="170" t="s">
        <v>246</v>
      </c>
      <c r="J56" s="168">
        <v>60.7</v>
      </c>
      <c r="K56" s="171">
        <v>66.03</v>
      </c>
      <c r="L56" s="170">
        <v>72.41</v>
      </c>
      <c r="M56" s="172">
        <f t="shared" ref="M56:M61" si="1">SUM(J56+K56+L56)</f>
        <v>199.14</v>
      </c>
    </row>
    <row r="57" spans="1:14" customFormat="1">
      <c r="B57" s="155">
        <v>14</v>
      </c>
      <c r="C57" s="154" t="s">
        <v>181</v>
      </c>
      <c r="D57" s="118" t="s">
        <v>18</v>
      </c>
      <c r="E57" s="119">
        <v>1997</v>
      </c>
      <c r="F57" s="167" t="s">
        <v>33</v>
      </c>
      <c r="G57" s="168" t="s">
        <v>246</v>
      </c>
      <c r="H57" s="171" t="s">
        <v>246</v>
      </c>
      <c r="I57" s="170" t="s">
        <v>246</v>
      </c>
      <c r="J57" s="168">
        <v>57.17</v>
      </c>
      <c r="K57" s="171">
        <v>65.849999999999994</v>
      </c>
      <c r="L57" s="170">
        <v>69.53</v>
      </c>
      <c r="M57" s="172">
        <f t="shared" si="1"/>
        <v>192.55</v>
      </c>
    </row>
    <row r="58" spans="1:14" customFormat="1">
      <c r="B58" s="155">
        <v>15</v>
      </c>
      <c r="C58" s="154" t="s">
        <v>186</v>
      </c>
      <c r="D58" s="119" t="s">
        <v>166</v>
      </c>
      <c r="E58" s="119">
        <v>1998</v>
      </c>
      <c r="F58" s="167" t="s">
        <v>19</v>
      </c>
      <c r="G58" s="168" t="s">
        <v>246</v>
      </c>
      <c r="H58" s="171" t="s">
        <v>246</v>
      </c>
      <c r="I58" s="170" t="s">
        <v>246</v>
      </c>
      <c r="J58" s="168">
        <v>55.7</v>
      </c>
      <c r="K58" s="171">
        <v>52.28</v>
      </c>
      <c r="L58" s="170">
        <v>75.099999999999994</v>
      </c>
      <c r="M58" s="172">
        <f t="shared" si="1"/>
        <v>183.07999999999998</v>
      </c>
    </row>
    <row r="59" spans="1:14" customFormat="1">
      <c r="B59" s="155">
        <v>16</v>
      </c>
      <c r="C59" s="154" t="s">
        <v>187</v>
      </c>
      <c r="D59" s="118" t="s">
        <v>242</v>
      </c>
      <c r="E59" s="119">
        <v>1997</v>
      </c>
      <c r="F59" s="167" t="s">
        <v>64</v>
      </c>
      <c r="G59" s="168" t="s">
        <v>246</v>
      </c>
      <c r="H59" s="171" t="s">
        <v>246</v>
      </c>
      <c r="I59" s="170" t="s">
        <v>246</v>
      </c>
      <c r="J59" s="168">
        <v>58.16</v>
      </c>
      <c r="K59" s="171">
        <v>58.22</v>
      </c>
      <c r="L59" s="170">
        <v>65.31</v>
      </c>
      <c r="M59" s="172">
        <f t="shared" si="1"/>
        <v>181.69</v>
      </c>
    </row>
    <row r="60" spans="1:14" customFormat="1">
      <c r="B60" s="155">
        <v>17</v>
      </c>
      <c r="C60" s="154" t="s">
        <v>185</v>
      </c>
      <c r="D60" s="118" t="s">
        <v>242</v>
      </c>
      <c r="E60" s="119">
        <v>1963</v>
      </c>
      <c r="F60" s="167" t="s">
        <v>64</v>
      </c>
      <c r="G60" s="168" t="s">
        <v>246</v>
      </c>
      <c r="H60" s="171" t="s">
        <v>246</v>
      </c>
      <c r="I60" s="170" t="s">
        <v>246</v>
      </c>
      <c r="J60" s="168">
        <v>50.42</v>
      </c>
      <c r="K60" s="171">
        <v>57.77</v>
      </c>
      <c r="L60" s="170">
        <v>55.88</v>
      </c>
      <c r="M60" s="172">
        <f t="shared" si="1"/>
        <v>164.07</v>
      </c>
    </row>
    <row r="61" spans="1:14" customFormat="1">
      <c r="B61" s="155">
        <v>18</v>
      </c>
      <c r="C61" s="154" t="s">
        <v>184</v>
      </c>
      <c r="D61" s="118" t="s">
        <v>18</v>
      </c>
      <c r="E61" s="119">
        <v>1987</v>
      </c>
      <c r="F61" s="167" t="s">
        <v>64</v>
      </c>
      <c r="G61" s="168" t="s">
        <v>246</v>
      </c>
      <c r="H61" s="171" t="s">
        <v>246</v>
      </c>
      <c r="I61" s="170" t="s">
        <v>246</v>
      </c>
      <c r="J61" s="168">
        <v>44.28</v>
      </c>
      <c r="K61" s="171">
        <v>46.16</v>
      </c>
      <c r="L61" s="170">
        <v>53.46</v>
      </c>
      <c r="M61" s="172">
        <f t="shared" si="1"/>
        <v>143.9</v>
      </c>
      <c r="N61" s="31"/>
    </row>
    <row r="62" spans="1:14">
      <c r="A62"/>
      <c r="B62" s="140">
        <v>19</v>
      </c>
      <c r="C62" s="141" t="s">
        <v>59</v>
      </c>
      <c r="D62" s="118" t="s">
        <v>22</v>
      </c>
      <c r="E62" s="118">
        <v>1981</v>
      </c>
      <c r="F62" s="183" t="s">
        <v>65</v>
      </c>
      <c r="G62" s="186">
        <v>43.81</v>
      </c>
      <c r="H62" s="185">
        <v>45.68</v>
      </c>
      <c r="I62" s="170">
        <v>45.36</v>
      </c>
      <c r="J62" s="168" t="s">
        <v>246</v>
      </c>
      <c r="K62" s="171" t="s">
        <v>246</v>
      </c>
      <c r="L62" s="170" t="s">
        <v>246</v>
      </c>
      <c r="M62" s="172">
        <f>SUM(G62+H62+I62)</f>
        <v>134.85000000000002</v>
      </c>
    </row>
    <row r="63" spans="1:14" customFormat="1">
      <c r="B63" s="155">
        <v>20</v>
      </c>
      <c r="C63" s="154" t="s">
        <v>189</v>
      </c>
      <c r="D63" s="118" t="s">
        <v>241</v>
      </c>
      <c r="E63" s="119">
        <v>1997</v>
      </c>
      <c r="F63" s="167" t="s">
        <v>64</v>
      </c>
      <c r="G63" s="168" t="s">
        <v>246</v>
      </c>
      <c r="H63" s="171" t="s">
        <v>246</v>
      </c>
      <c r="I63" s="170" t="s">
        <v>246</v>
      </c>
      <c r="J63" s="168">
        <v>55.57</v>
      </c>
      <c r="K63" s="171">
        <v>57.08</v>
      </c>
      <c r="L63" s="170">
        <v>0</v>
      </c>
      <c r="M63" s="172">
        <f>SUM(J63+K63+L63)</f>
        <v>112.65</v>
      </c>
      <c r="N63" s="31"/>
    </row>
    <row r="64" spans="1:14" customFormat="1">
      <c r="B64" s="155">
        <v>21</v>
      </c>
      <c r="C64" s="154" t="s">
        <v>190</v>
      </c>
      <c r="D64" s="118" t="s">
        <v>15</v>
      </c>
      <c r="E64" s="119">
        <v>1973</v>
      </c>
      <c r="F64" s="167" t="s">
        <v>34</v>
      </c>
      <c r="G64" s="168" t="s">
        <v>246</v>
      </c>
      <c r="H64" s="171" t="s">
        <v>246</v>
      </c>
      <c r="I64" s="170" t="s">
        <v>246</v>
      </c>
      <c r="J64" s="168">
        <v>50.09</v>
      </c>
      <c r="K64" s="171">
        <v>0</v>
      </c>
      <c r="L64" s="170">
        <v>52.46</v>
      </c>
      <c r="M64" s="172">
        <f>SUM(J64+K64+L64)</f>
        <v>102.55000000000001</v>
      </c>
      <c r="N64" s="31"/>
    </row>
    <row r="65" spans="1:14" customFormat="1" ht="15" customHeight="1">
      <c r="B65" s="155">
        <v>22</v>
      </c>
      <c r="C65" s="154" t="s">
        <v>183</v>
      </c>
      <c r="D65" s="119" t="s">
        <v>165</v>
      </c>
      <c r="E65" s="119">
        <v>2000</v>
      </c>
      <c r="F65" s="167" t="s">
        <v>19</v>
      </c>
      <c r="G65" s="168" t="s">
        <v>246</v>
      </c>
      <c r="H65" s="171" t="s">
        <v>246</v>
      </c>
      <c r="I65" s="170" t="s">
        <v>246</v>
      </c>
      <c r="J65" s="168">
        <v>24.53</v>
      </c>
      <c r="K65" s="171">
        <v>27.16</v>
      </c>
      <c r="L65" s="170">
        <v>26.37</v>
      </c>
      <c r="M65" s="172">
        <f>SUM(J65+K65+L65)</f>
        <v>78.06</v>
      </c>
      <c r="N65" s="31"/>
    </row>
    <row r="66" spans="1:14" customFormat="1" ht="16.5" thickBot="1">
      <c r="B66" s="157">
        <v>23</v>
      </c>
      <c r="C66" s="156" t="s">
        <v>188</v>
      </c>
      <c r="D66" s="126" t="s">
        <v>166</v>
      </c>
      <c r="E66" s="126">
        <v>2000</v>
      </c>
      <c r="F66" s="175" t="s">
        <v>19</v>
      </c>
      <c r="G66" s="176" t="s">
        <v>246</v>
      </c>
      <c r="H66" s="177" t="s">
        <v>246</v>
      </c>
      <c r="I66" s="178" t="s">
        <v>246</v>
      </c>
      <c r="J66" s="176">
        <v>0</v>
      </c>
      <c r="K66" s="177">
        <v>41.29</v>
      </c>
      <c r="L66" s="178">
        <v>0</v>
      </c>
      <c r="M66" s="179">
        <f>SUM(K66+L66)</f>
        <v>41.29</v>
      </c>
      <c r="N66" s="31"/>
    </row>
    <row r="67" spans="1:14">
      <c r="A67"/>
      <c r="B67" s="148"/>
      <c r="C67" s="132"/>
      <c r="D67" s="148"/>
      <c r="E67" s="148"/>
      <c r="F67" s="148"/>
      <c r="G67" s="187"/>
      <c r="H67" s="187"/>
      <c r="I67" s="134"/>
      <c r="J67" s="134"/>
      <c r="K67" s="134"/>
      <c r="L67" s="134"/>
      <c r="M67" s="151"/>
    </row>
    <row r="68" spans="1:14" ht="23.25" thickBot="1">
      <c r="A68"/>
      <c r="B68" s="307" t="s">
        <v>88</v>
      </c>
      <c r="C68" s="307"/>
      <c r="D68" s="148"/>
      <c r="E68" s="133"/>
      <c r="F68" s="133"/>
      <c r="G68" s="133"/>
      <c r="H68" s="188"/>
      <c r="I68" s="133"/>
      <c r="J68" s="134"/>
      <c r="K68" s="135"/>
      <c r="L68" s="133"/>
      <c r="M68" s="181"/>
    </row>
    <row r="69" spans="1:14" ht="16.5" thickBot="1">
      <c r="A69"/>
      <c r="B69" s="130"/>
      <c r="C69" s="131"/>
      <c r="D69" s="148"/>
      <c r="E69" s="133"/>
      <c r="F69" s="133"/>
      <c r="G69" s="310" t="s">
        <v>163</v>
      </c>
      <c r="H69" s="311"/>
      <c r="I69" s="312"/>
      <c r="J69" s="310" t="s">
        <v>164</v>
      </c>
      <c r="K69" s="311"/>
      <c r="L69" s="312"/>
      <c r="M69" s="182" t="s">
        <v>245</v>
      </c>
    </row>
    <row r="70" spans="1:14">
      <c r="A70"/>
      <c r="B70" s="112" t="s">
        <v>0</v>
      </c>
      <c r="C70" s="113" t="s">
        <v>1</v>
      </c>
      <c r="D70" s="113" t="s">
        <v>2</v>
      </c>
      <c r="E70" s="113" t="s">
        <v>3</v>
      </c>
      <c r="F70" s="165" t="s">
        <v>4</v>
      </c>
      <c r="G70" s="189" t="s">
        <v>67</v>
      </c>
      <c r="H70" s="114" t="s">
        <v>68</v>
      </c>
      <c r="I70" s="115" t="s">
        <v>12</v>
      </c>
      <c r="J70" s="112" t="s">
        <v>67</v>
      </c>
      <c r="K70" s="114" t="s">
        <v>68</v>
      </c>
      <c r="L70" s="115" t="s">
        <v>12</v>
      </c>
      <c r="M70" s="166" t="s">
        <v>11</v>
      </c>
    </row>
    <row r="71" spans="1:14">
      <c r="A71"/>
      <c r="B71" s="140">
        <v>1</v>
      </c>
      <c r="C71" s="141" t="s">
        <v>89</v>
      </c>
      <c r="D71" s="118" t="s">
        <v>242</v>
      </c>
      <c r="E71" s="118">
        <v>2002</v>
      </c>
      <c r="F71" s="183" t="s">
        <v>65</v>
      </c>
      <c r="G71" s="186">
        <v>86.12</v>
      </c>
      <c r="H71" s="190">
        <v>0</v>
      </c>
      <c r="I71" s="170">
        <v>92.12</v>
      </c>
      <c r="J71" s="168">
        <v>88.35</v>
      </c>
      <c r="K71" s="171">
        <v>76.5</v>
      </c>
      <c r="L71" s="170">
        <v>79.72</v>
      </c>
      <c r="M71" s="172">
        <f>SUM(G71+I71+J71+K71+L71)</f>
        <v>422.81000000000006</v>
      </c>
    </row>
    <row r="72" spans="1:14">
      <c r="A72"/>
      <c r="B72" s="140">
        <v>2</v>
      </c>
      <c r="C72" s="141" t="s">
        <v>91</v>
      </c>
      <c r="D72" s="118" t="s">
        <v>241</v>
      </c>
      <c r="E72" s="118">
        <v>2002</v>
      </c>
      <c r="F72" s="183" t="s">
        <v>33</v>
      </c>
      <c r="G72" s="186">
        <v>80.930000000000007</v>
      </c>
      <c r="H72" s="185">
        <v>82.87</v>
      </c>
      <c r="I72" s="170">
        <v>80.900000000000006</v>
      </c>
      <c r="J72" s="173">
        <v>68.459999999999994</v>
      </c>
      <c r="K72" s="171">
        <v>79.63</v>
      </c>
      <c r="L72" s="170">
        <v>86.29</v>
      </c>
      <c r="M72" s="172">
        <f>SUM(G72+H72+I72+K72+L72)</f>
        <v>410.62000000000006</v>
      </c>
    </row>
    <row r="73" spans="1:14">
      <c r="A73"/>
      <c r="B73" s="140">
        <v>3</v>
      </c>
      <c r="C73" s="141" t="s">
        <v>90</v>
      </c>
      <c r="D73" s="118" t="s">
        <v>242</v>
      </c>
      <c r="E73" s="118">
        <v>2001</v>
      </c>
      <c r="F73" s="183" t="s">
        <v>34</v>
      </c>
      <c r="G73" s="186">
        <v>81.77</v>
      </c>
      <c r="H73" s="185">
        <v>85.52</v>
      </c>
      <c r="I73" s="191">
        <v>72.599999999999994</v>
      </c>
      <c r="J73" s="168">
        <v>79.81</v>
      </c>
      <c r="K73" s="169">
        <v>60.56</v>
      </c>
      <c r="L73" s="170">
        <v>83.35</v>
      </c>
      <c r="M73" s="172">
        <f>SUM(G73+H73+I73+J73+L73)</f>
        <v>403.04999999999995</v>
      </c>
    </row>
    <row r="74" spans="1:14">
      <c r="A74"/>
      <c r="B74" s="140">
        <v>4</v>
      </c>
      <c r="C74" s="141" t="s">
        <v>92</v>
      </c>
      <c r="D74" s="118" t="s">
        <v>16</v>
      </c>
      <c r="E74" s="118">
        <v>2001</v>
      </c>
      <c r="F74" s="183" t="s">
        <v>34</v>
      </c>
      <c r="G74" s="186">
        <v>76.290000000000006</v>
      </c>
      <c r="H74" s="185">
        <v>82.18</v>
      </c>
      <c r="I74" s="170">
        <v>77.41</v>
      </c>
      <c r="J74" s="192">
        <v>69.19</v>
      </c>
      <c r="K74" s="169">
        <v>61.6</v>
      </c>
      <c r="L74" s="170">
        <v>79.319999999999993</v>
      </c>
      <c r="M74" s="172">
        <f>SUM(G74+H74+I74+J74+L74)</f>
        <v>384.39000000000004</v>
      </c>
    </row>
    <row r="75" spans="1:14">
      <c r="A75"/>
      <c r="B75" s="140">
        <v>5</v>
      </c>
      <c r="C75" s="141" t="s">
        <v>93</v>
      </c>
      <c r="D75" s="118" t="s">
        <v>16</v>
      </c>
      <c r="E75" s="118">
        <v>2001</v>
      </c>
      <c r="F75" s="183" t="s">
        <v>34</v>
      </c>
      <c r="G75" s="186">
        <v>69.2</v>
      </c>
      <c r="H75" s="185">
        <v>73.790000000000006</v>
      </c>
      <c r="I75" s="170">
        <v>81.430000000000007</v>
      </c>
      <c r="J75" s="173">
        <v>49.91</v>
      </c>
      <c r="K75" s="171">
        <v>57.08</v>
      </c>
      <c r="L75" s="170">
        <v>79.84</v>
      </c>
      <c r="M75" s="172">
        <f>SUM(G75+H75+I75+K75+L75)</f>
        <v>361.34000000000003</v>
      </c>
    </row>
    <row r="76" spans="1:14" customFormat="1">
      <c r="B76" s="140">
        <v>6</v>
      </c>
      <c r="C76" s="141" t="s">
        <v>191</v>
      </c>
      <c r="D76" s="118" t="s">
        <v>241</v>
      </c>
      <c r="E76" s="118">
        <v>2003</v>
      </c>
      <c r="F76" s="183" t="s">
        <v>34</v>
      </c>
      <c r="G76" s="168" t="s">
        <v>246</v>
      </c>
      <c r="H76" s="171" t="s">
        <v>246</v>
      </c>
      <c r="I76" s="170" t="s">
        <v>246</v>
      </c>
      <c r="J76" s="168">
        <v>67.67</v>
      </c>
      <c r="K76" s="171">
        <v>62.86</v>
      </c>
      <c r="L76" s="170">
        <v>85.81</v>
      </c>
      <c r="M76" s="172">
        <f>SUM(J76+K76+L76)</f>
        <v>216.34</v>
      </c>
    </row>
    <row r="77" spans="1:14">
      <c r="A77"/>
      <c r="B77" s="140">
        <v>7</v>
      </c>
      <c r="C77" s="141" t="s">
        <v>97</v>
      </c>
      <c r="D77" s="118" t="s">
        <v>16</v>
      </c>
      <c r="E77" s="118">
        <v>2002</v>
      </c>
      <c r="F77" s="183" t="s">
        <v>5</v>
      </c>
      <c r="G77" s="186">
        <v>47.57</v>
      </c>
      <c r="H77" s="185">
        <v>51.36</v>
      </c>
      <c r="I77" s="170">
        <v>75.540000000000006</v>
      </c>
      <c r="J77" s="168" t="s">
        <v>246</v>
      </c>
      <c r="K77" s="171" t="s">
        <v>246</v>
      </c>
      <c r="L77" s="170" t="s">
        <v>246</v>
      </c>
      <c r="M77" s="172">
        <f>SUM(G77+H77+I77)</f>
        <v>174.47000000000003</v>
      </c>
    </row>
    <row r="78" spans="1:14">
      <c r="A78"/>
      <c r="B78" s="140">
        <v>8</v>
      </c>
      <c r="C78" s="141" t="s">
        <v>99</v>
      </c>
      <c r="D78" s="118" t="s">
        <v>13</v>
      </c>
      <c r="E78" s="118">
        <v>2002</v>
      </c>
      <c r="F78" s="183" t="s">
        <v>33</v>
      </c>
      <c r="G78" s="168">
        <v>0</v>
      </c>
      <c r="H78" s="185">
        <v>70.87</v>
      </c>
      <c r="I78" s="170">
        <v>78.23</v>
      </c>
      <c r="J78" s="168" t="s">
        <v>246</v>
      </c>
      <c r="K78" s="171" t="s">
        <v>246</v>
      </c>
      <c r="L78" s="170" t="s">
        <v>246</v>
      </c>
      <c r="M78" s="172">
        <f>SUM(H78+I78)</f>
        <v>149.10000000000002</v>
      </c>
    </row>
    <row r="79" spans="1:14">
      <c r="A79"/>
      <c r="B79" s="140">
        <v>9</v>
      </c>
      <c r="C79" s="141" t="s">
        <v>96</v>
      </c>
      <c r="D79" s="118" t="s">
        <v>13</v>
      </c>
      <c r="E79" s="118">
        <v>2003</v>
      </c>
      <c r="F79" s="183" t="s">
        <v>19</v>
      </c>
      <c r="G79" s="186">
        <v>47.95</v>
      </c>
      <c r="H79" s="185">
        <v>51.73</v>
      </c>
      <c r="I79" s="170">
        <v>42.29</v>
      </c>
      <c r="J79" s="168" t="s">
        <v>246</v>
      </c>
      <c r="K79" s="171" t="s">
        <v>246</v>
      </c>
      <c r="L79" s="170" t="s">
        <v>246</v>
      </c>
      <c r="M79" s="172">
        <f>SUM(G79+H79+I79)</f>
        <v>141.97</v>
      </c>
    </row>
    <row r="80" spans="1:14">
      <c r="A80"/>
      <c r="B80" s="140">
        <v>10</v>
      </c>
      <c r="C80" s="141" t="s">
        <v>95</v>
      </c>
      <c r="D80" s="118" t="s">
        <v>16</v>
      </c>
      <c r="E80" s="118">
        <v>2002</v>
      </c>
      <c r="F80" s="183" t="s">
        <v>33</v>
      </c>
      <c r="G80" s="186">
        <v>66.52</v>
      </c>
      <c r="H80" s="185">
        <v>74.430000000000007</v>
      </c>
      <c r="I80" s="170">
        <v>0</v>
      </c>
      <c r="J80" s="168" t="s">
        <v>246</v>
      </c>
      <c r="K80" s="171" t="s">
        <v>246</v>
      </c>
      <c r="L80" s="170" t="s">
        <v>246</v>
      </c>
      <c r="M80" s="172">
        <f>SUM(G80+H80)</f>
        <v>140.94999999999999</v>
      </c>
    </row>
    <row r="81" spans="1:13">
      <c r="A81"/>
      <c r="B81" s="140">
        <v>11</v>
      </c>
      <c r="C81" s="141" t="s">
        <v>98</v>
      </c>
      <c r="D81" s="118" t="s">
        <v>18</v>
      </c>
      <c r="E81" s="118">
        <v>2002</v>
      </c>
      <c r="F81" s="183" t="s">
        <v>20</v>
      </c>
      <c r="G81" s="186">
        <v>40.17</v>
      </c>
      <c r="H81" s="185">
        <v>0</v>
      </c>
      <c r="I81" s="170">
        <v>50.06</v>
      </c>
      <c r="J81" s="168" t="s">
        <v>246</v>
      </c>
      <c r="K81" s="171" t="s">
        <v>246</v>
      </c>
      <c r="L81" s="170" t="s">
        <v>246</v>
      </c>
      <c r="M81" s="172">
        <f>SUM(G81+I81)</f>
        <v>90.23</v>
      </c>
    </row>
    <row r="82" spans="1:13" customFormat="1">
      <c r="B82" s="155">
        <v>12</v>
      </c>
      <c r="C82" s="154" t="s">
        <v>192</v>
      </c>
      <c r="D82" s="119" t="s">
        <v>165</v>
      </c>
      <c r="E82" s="119">
        <v>2001</v>
      </c>
      <c r="F82" s="167" t="s">
        <v>19</v>
      </c>
      <c r="G82" s="168" t="s">
        <v>246</v>
      </c>
      <c r="H82" s="171" t="s">
        <v>246</v>
      </c>
      <c r="I82" s="170" t="s">
        <v>246</v>
      </c>
      <c r="J82" s="168">
        <v>0</v>
      </c>
      <c r="K82" s="171">
        <v>0</v>
      </c>
      <c r="L82" s="170">
        <v>69.510000000000005</v>
      </c>
      <c r="M82" s="172">
        <f>SUM(L82+K82)</f>
        <v>69.510000000000005</v>
      </c>
    </row>
    <row r="83" spans="1:13" ht="16.5" thickBot="1">
      <c r="A83"/>
      <c r="B83" s="144">
        <v>13</v>
      </c>
      <c r="C83" s="145" t="s">
        <v>100</v>
      </c>
      <c r="D83" s="125" t="s">
        <v>13</v>
      </c>
      <c r="E83" s="125">
        <v>2002</v>
      </c>
      <c r="F83" s="193" t="s">
        <v>5</v>
      </c>
      <c r="G83" s="176">
        <v>0</v>
      </c>
      <c r="H83" s="194">
        <v>43.96</v>
      </c>
      <c r="I83" s="178">
        <v>0</v>
      </c>
      <c r="J83" s="176" t="s">
        <v>246</v>
      </c>
      <c r="K83" s="177" t="s">
        <v>246</v>
      </c>
      <c r="L83" s="178" t="s">
        <v>246</v>
      </c>
      <c r="M83" s="179">
        <f>SUM(H83+I83)</f>
        <v>43.96</v>
      </c>
    </row>
    <row r="84" spans="1:13">
      <c r="A84"/>
      <c r="B84" s="148"/>
      <c r="C84" s="132"/>
      <c r="D84" s="148"/>
      <c r="E84" s="148"/>
      <c r="F84" s="148"/>
      <c r="G84" s="149"/>
      <c r="H84" s="150"/>
      <c r="I84" s="195"/>
      <c r="J84" s="134"/>
      <c r="K84" s="135"/>
      <c r="L84" s="134"/>
      <c r="M84" s="151"/>
    </row>
    <row r="85" spans="1:13" ht="23.25" thickBot="1">
      <c r="A85"/>
      <c r="B85" s="306" t="s">
        <v>101</v>
      </c>
      <c r="C85" s="306"/>
      <c r="D85" s="148"/>
      <c r="E85" s="148"/>
      <c r="F85" s="148"/>
      <c r="G85" s="149"/>
      <c r="H85" s="150"/>
      <c r="I85" s="195"/>
      <c r="J85" s="134"/>
      <c r="K85" s="135"/>
      <c r="L85" s="134"/>
      <c r="M85" s="151"/>
    </row>
    <row r="86" spans="1:13" ht="16.5" thickBot="1">
      <c r="A86"/>
      <c r="B86" s="130"/>
      <c r="C86" s="131"/>
      <c r="D86" s="148"/>
      <c r="E86" s="133"/>
      <c r="F86" s="133"/>
      <c r="G86" s="310" t="s">
        <v>163</v>
      </c>
      <c r="H86" s="311"/>
      <c r="I86" s="312"/>
      <c r="J86" s="310" t="s">
        <v>164</v>
      </c>
      <c r="K86" s="311"/>
      <c r="L86" s="312"/>
      <c r="M86" s="182" t="s">
        <v>245</v>
      </c>
    </row>
    <row r="87" spans="1:13">
      <c r="A87"/>
      <c r="B87" s="112" t="s">
        <v>0</v>
      </c>
      <c r="C87" s="113" t="s">
        <v>1</v>
      </c>
      <c r="D87" s="113" t="s">
        <v>2</v>
      </c>
      <c r="E87" s="113" t="s">
        <v>3</v>
      </c>
      <c r="F87" s="165" t="s">
        <v>4</v>
      </c>
      <c r="G87" s="112" t="s">
        <v>67</v>
      </c>
      <c r="H87" s="114" t="s">
        <v>68</v>
      </c>
      <c r="I87" s="115" t="s">
        <v>12</v>
      </c>
      <c r="J87" s="112" t="s">
        <v>67</v>
      </c>
      <c r="K87" s="114" t="s">
        <v>68</v>
      </c>
      <c r="L87" s="115" t="s">
        <v>12</v>
      </c>
      <c r="M87" s="166" t="s">
        <v>11</v>
      </c>
    </row>
    <row r="88" spans="1:13">
      <c r="A88"/>
      <c r="B88" s="140">
        <v>1</v>
      </c>
      <c r="C88" s="141" t="s">
        <v>102</v>
      </c>
      <c r="D88" s="118" t="s">
        <v>13</v>
      </c>
      <c r="E88" s="118">
        <v>2002</v>
      </c>
      <c r="F88" s="183" t="s">
        <v>33</v>
      </c>
      <c r="G88" s="186">
        <v>75.47</v>
      </c>
      <c r="H88" s="185">
        <v>78.61</v>
      </c>
      <c r="I88" s="170">
        <v>79.69</v>
      </c>
      <c r="J88" s="173">
        <v>62.12</v>
      </c>
      <c r="K88" s="171">
        <v>67.72</v>
      </c>
      <c r="L88" s="170">
        <v>76.87</v>
      </c>
      <c r="M88" s="172">
        <f>SUM(G88+H88+I88+K88+L88)</f>
        <v>378.36</v>
      </c>
    </row>
    <row r="89" spans="1:13">
      <c r="A89"/>
      <c r="B89" s="140">
        <v>2</v>
      </c>
      <c r="C89" s="141" t="s">
        <v>103</v>
      </c>
      <c r="D89" s="118" t="s">
        <v>242</v>
      </c>
      <c r="E89" s="118">
        <v>2001</v>
      </c>
      <c r="F89" s="183" t="s">
        <v>34</v>
      </c>
      <c r="G89" s="184">
        <v>60.36</v>
      </c>
      <c r="H89" s="185">
        <v>66.86</v>
      </c>
      <c r="I89" s="170">
        <v>75.930000000000007</v>
      </c>
      <c r="J89" s="168">
        <v>66.150000000000006</v>
      </c>
      <c r="K89" s="171">
        <v>69.239999999999995</v>
      </c>
      <c r="L89" s="170">
        <v>64.88</v>
      </c>
      <c r="M89" s="172">
        <f>SUM(H89+I89+J89+K89+L89)</f>
        <v>343.06</v>
      </c>
    </row>
    <row r="90" spans="1:13" customFormat="1">
      <c r="B90" s="140">
        <v>3</v>
      </c>
      <c r="C90" s="141" t="s">
        <v>193</v>
      </c>
      <c r="D90" s="119" t="s">
        <v>166</v>
      </c>
      <c r="E90" s="118">
        <v>2002</v>
      </c>
      <c r="F90" s="183" t="s">
        <v>5</v>
      </c>
      <c r="G90" s="168" t="s">
        <v>246</v>
      </c>
      <c r="H90" s="171" t="s">
        <v>246</v>
      </c>
      <c r="I90" s="170" t="s">
        <v>246</v>
      </c>
      <c r="J90" s="168">
        <v>22.57</v>
      </c>
      <c r="K90" s="171">
        <v>42.54</v>
      </c>
      <c r="L90" s="170">
        <v>42.18</v>
      </c>
      <c r="M90" s="172">
        <f>SUM(J90+K90+L90)</f>
        <v>107.28999999999999</v>
      </c>
    </row>
    <row r="91" spans="1:13">
      <c r="A91"/>
      <c r="B91" s="140">
        <v>4</v>
      </c>
      <c r="C91" s="141" t="s">
        <v>106</v>
      </c>
      <c r="D91" s="118" t="s">
        <v>13</v>
      </c>
      <c r="E91" s="118">
        <v>2002</v>
      </c>
      <c r="F91" s="183" t="s">
        <v>33</v>
      </c>
      <c r="G91" s="168">
        <v>0</v>
      </c>
      <c r="H91" s="185">
        <v>46.34</v>
      </c>
      <c r="I91" s="170">
        <v>64.69</v>
      </c>
      <c r="J91" s="168" t="s">
        <v>246</v>
      </c>
      <c r="K91" s="171" t="s">
        <v>246</v>
      </c>
      <c r="L91" s="170" t="s">
        <v>246</v>
      </c>
      <c r="M91" s="172">
        <f>SUM(H989+I91)</f>
        <v>64.69</v>
      </c>
    </row>
    <row r="92" spans="1:13" ht="16.5" thickBot="1">
      <c r="A92"/>
      <c r="B92" s="144">
        <v>5</v>
      </c>
      <c r="C92" s="145" t="s">
        <v>105</v>
      </c>
      <c r="D92" s="125" t="s">
        <v>13</v>
      </c>
      <c r="E92" s="125">
        <v>2003</v>
      </c>
      <c r="F92" s="193" t="s">
        <v>19</v>
      </c>
      <c r="G92" s="196">
        <v>45.21</v>
      </c>
      <c r="H92" s="194">
        <v>42.98</v>
      </c>
      <c r="I92" s="178">
        <v>54.28</v>
      </c>
      <c r="J92" s="176" t="s">
        <v>246</v>
      </c>
      <c r="K92" s="177" t="s">
        <v>246</v>
      </c>
      <c r="L92" s="178" t="s">
        <v>246</v>
      </c>
      <c r="M92" s="179">
        <f>SUM(G981+H981+I92)</f>
        <v>54.28</v>
      </c>
    </row>
    <row r="93" spans="1:13">
      <c r="A93"/>
      <c r="B93" s="138"/>
      <c r="C93" s="139"/>
      <c r="D93" s="137"/>
      <c r="E93" s="137"/>
      <c r="F93" s="137"/>
      <c r="G93" s="139"/>
      <c r="H93" s="139"/>
      <c r="I93" s="139"/>
      <c r="J93" s="137"/>
      <c r="K93" s="137"/>
      <c r="L93" s="137"/>
      <c r="M93" s="181"/>
    </row>
    <row r="94" spans="1:13" ht="23.25" thickBot="1">
      <c r="A94"/>
      <c r="B94" s="303" t="s">
        <v>10</v>
      </c>
      <c r="C94" s="303"/>
      <c r="D94" s="137"/>
      <c r="E94" s="137"/>
      <c r="F94" s="137"/>
      <c r="G94" s="139"/>
      <c r="H94" s="139"/>
      <c r="I94" s="139"/>
      <c r="J94" s="137"/>
      <c r="K94" s="137"/>
      <c r="L94" s="137"/>
      <c r="M94" s="181"/>
    </row>
    <row r="95" spans="1:13" ht="16.5" thickBot="1">
      <c r="A95"/>
      <c r="B95" s="138"/>
      <c r="C95" s="139"/>
      <c r="D95" s="137"/>
      <c r="E95" s="137"/>
      <c r="F95" s="137"/>
      <c r="G95" s="310" t="s">
        <v>163</v>
      </c>
      <c r="H95" s="311"/>
      <c r="I95" s="312"/>
      <c r="J95" s="310" t="s">
        <v>164</v>
      </c>
      <c r="K95" s="311"/>
      <c r="L95" s="312"/>
      <c r="M95" s="182" t="s">
        <v>245</v>
      </c>
    </row>
    <row r="96" spans="1:13">
      <c r="A96"/>
      <c r="B96" s="112" t="s">
        <v>0</v>
      </c>
      <c r="C96" s="113" t="s">
        <v>1</v>
      </c>
      <c r="D96" s="113" t="s">
        <v>2</v>
      </c>
      <c r="E96" s="113" t="s">
        <v>3</v>
      </c>
      <c r="F96" s="165" t="s">
        <v>4</v>
      </c>
      <c r="G96" s="112" t="s">
        <v>67</v>
      </c>
      <c r="H96" s="114" t="s">
        <v>68</v>
      </c>
      <c r="I96" s="115" t="s">
        <v>12</v>
      </c>
      <c r="J96" s="112" t="s">
        <v>67</v>
      </c>
      <c r="K96" s="114" t="s">
        <v>68</v>
      </c>
      <c r="L96" s="115" t="s">
        <v>12</v>
      </c>
      <c r="M96" s="166" t="s">
        <v>11</v>
      </c>
    </row>
    <row r="97" spans="1:13">
      <c r="A97"/>
      <c r="B97" s="140">
        <v>1</v>
      </c>
      <c r="C97" s="141" t="s">
        <v>107</v>
      </c>
      <c r="D97" s="118" t="s">
        <v>13</v>
      </c>
      <c r="E97" s="118">
        <v>2004</v>
      </c>
      <c r="F97" s="183" t="s">
        <v>20</v>
      </c>
      <c r="G97" s="186">
        <v>86.67</v>
      </c>
      <c r="H97" s="185">
        <v>87.24</v>
      </c>
      <c r="I97" s="174">
        <v>0</v>
      </c>
      <c r="J97" s="168">
        <v>100</v>
      </c>
      <c r="K97" s="171">
        <v>95.31</v>
      </c>
      <c r="L97" s="170">
        <v>100</v>
      </c>
      <c r="M97" s="172">
        <f>SUM(G97+H97+J97+K97+L97)</f>
        <v>469.21999999999997</v>
      </c>
    </row>
    <row r="98" spans="1:13">
      <c r="A98"/>
      <c r="B98" s="140">
        <v>2</v>
      </c>
      <c r="C98" s="141" t="s">
        <v>108</v>
      </c>
      <c r="D98" s="118" t="s">
        <v>242</v>
      </c>
      <c r="E98" s="118">
        <v>2004</v>
      </c>
      <c r="F98" s="183" t="s">
        <v>34</v>
      </c>
      <c r="G98" s="186">
        <v>79.84</v>
      </c>
      <c r="H98" s="190">
        <v>78.72</v>
      </c>
      <c r="I98" s="170">
        <v>80.680000000000007</v>
      </c>
      <c r="J98" s="192">
        <v>90.19</v>
      </c>
      <c r="K98" s="171">
        <v>100</v>
      </c>
      <c r="L98" s="170">
        <v>91.01</v>
      </c>
      <c r="M98" s="172">
        <f>SUM(G98+I98+J98+K98+L98)</f>
        <v>441.72</v>
      </c>
    </row>
    <row r="99" spans="1:13">
      <c r="A99"/>
      <c r="B99" s="140">
        <v>3</v>
      </c>
      <c r="C99" s="141" t="s">
        <v>44</v>
      </c>
      <c r="D99" s="118" t="s">
        <v>242</v>
      </c>
      <c r="E99" s="118">
        <v>2003</v>
      </c>
      <c r="F99" s="183" t="s">
        <v>20</v>
      </c>
      <c r="G99" s="186">
        <v>78.14</v>
      </c>
      <c r="H99" s="185">
        <v>74.19</v>
      </c>
      <c r="I99" s="170">
        <v>84.73</v>
      </c>
      <c r="J99" s="168">
        <v>79.63</v>
      </c>
      <c r="K99" s="171">
        <v>97.94</v>
      </c>
      <c r="L99" s="174">
        <v>0</v>
      </c>
      <c r="M99" s="172">
        <f>SUM(G99+H99+I99+J99+K99)</f>
        <v>414.63</v>
      </c>
    </row>
    <row r="100" spans="1:13">
      <c r="A100"/>
      <c r="B100" s="140">
        <v>4</v>
      </c>
      <c r="C100" s="141" t="s">
        <v>46</v>
      </c>
      <c r="D100" s="118" t="s">
        <v>242</v>
      </c>
      <c r="E100" s="118">
        <v>2003</v>
      </c>
      <c r="F100" s="183" t="s">
        <v>20</v>
      </c>
      <c r="G100" s="186">
        <v>77.19</v>
      </c>
      <c r="H100" s="185">
        <v>80.349999999999994</v>
      </c>
      <c r="I100" s="170">
        <v>74.13</v>
      </c>
      <c r="J100" s="168">
        <v>85.76</v>
      </c>
      <c r="K100" s="169">
        <v>72.25</v>
      </c>
      <c r="L100" s="170">
        <v>93.49</v>
      </c>
      <c r="M100" s="172">
        <f>SUM(G100+H100+I100+J100+L100)</f>
        <v>410.92</v>
      </c>
    </row>
    <row r="101" spans="1:13">
      <c r="A101"/>
      <c r="B101" s="140">
        <v>5</v>
      </c>
      <c r="C101" s="141" t="s">
        <v>109</v>
      </c>
      <c r="D101" s="118" t="s">
        <v>13</v>
      </c>
      <c r="E101" s="118">
        <v>2004</v>
      </c>
      <c r="F101" s="183" t="s">
        <v>20</v>
      </c>
      <c r="G101" s="184">
        <v>65.36</v>
      </c>
      <c r="H101" s="185">
        <v>67.72</v>
      </c>
      <c r="I101" s="170">
        <v>74.260000000000005</v>
      </c>
      <c r="J101" s="192">
        <v>70.47</v>
      </c>
      <c r="K101" s="171">
        <v>74.989999999999995</v>
      </c>
      <c r="L101" s="170">
        <v>83.11</v>
      </c>
      <c r="M101" s="172">
        <f>SUM(H101+I101+J101+K101+L101)</f>
        <v>370.55</v>
      </c>
    </row>
    <row r="102" spans="1:13" customFormat="1">
      <c r="B102" s="140">
        <v>6</v>
      </c>
      <c r="C102" s="141" t="s">
        <v>94</v>
      </c>
      <c r="D102" s="118" t="s">
        <v>13</v>
      </c>
      <c r="E102" s="118">
        <v>2003</v>
      </c>
      <c r="F102" s="118" t="s">
        <v>34</v>
      </c>
      <c r="G102" s="186">
        <v>67.61</v>
      </c>
      <c r="H102" s="185">
        <v>67.06</v>
      </c>
      <c r="I102" s="174">
        <v>60.65</v>
      </c>
      <c r="J102" s="171">
        <v>67.63</v>
      </c>
      <c r="K102" s="171">
        <v>67.88</v>
      </c>
      <c r="L102" s="171">
        <v>80.3</v>
      </c>
      <c r="M102" s="122">
        <f>SUM(G102+H102+J102+K102+L102)</f>
        <v>350.48</v>
      </c>
    </row>
    <row r="103" spans="1:13">
      <c r="A103"/>
      <c r="B103" s="140">
        <v>7</v>
      </c>
      <c r="C103" s="141" t="s">
        <v>45</v>
      </c>
      <c r="D103" s="118" t="s">
        <v>16</v>
      </c>
      <c r="E103" s="118">
        <v>2003</v>
      </c>
      <c r="F103" s="183" t="s">
        <v>20</v>
      </c>
      <c r="G103" s="186">
        <v>66.17</v>
      </c>
      <c r="H103" s="185">
        <v>68.53</v>
      </c>
      <c r="I103" s="170">
        <v>67.569999999999993</v>
      </c>
      <c r="J103" s="168">
        <v>52.03</v>
      </c>
      <c r="K103" s="169">
        <v>42.74</v>
      </c>
      <c r="L103" s="170">
        <v>64.260000000000005</v>
      </c>
      <c r="M103" s="172">
        <f>SUM(G103+H103+I103+J103+L103)</f>
        <v>318.56</v>
      </c>
    </row>
    <row r="104" spans="1:13" customFormat="1">
      <c r="B104" s="140">
        <v>8</v>
      </c>
      <c r="C104" s="141" t="s">
        <v>195</v>
      </c>
      <c r="D104" s="118" t="s">
        <v>18</v>
      </c>
      <c r="E104" s="118">
        <v>2003</v>
      </c>
      <c r="F104" s="183" t="s">
        <v>34</v>
      </c>
      <c r="G104" s="168" t="s">
        <v>246</v>
      </c>
      <c r="H104" s="171" t="s">
        <v>246</v>
      </c>
      <c r="I104" s="170" t="s">
        <v>246</v>
      </c>
      <c r="J104" s="168">
        <v>69.48</v>
      </c>
      <c r="K104" s="171">
        <v>73.569999999999993</v>
      </c>
      <c r="L104" s="170">
        <v>79.319999999999993</v>
      </c>
      <c r="M104" s="172">
        <f>SUM(J104+K104+L104)</f>
        <v>222.37</v>
      </c>
    </row>
    <row r="105" spans="1:13" customFormat="1">
      <c r="B105" s="140">
        <v>9</v>
      </c>
      <c r="C105" s="141" t="s">
        <v>194</v>
      </c>
      <c r="D105" s="118" t="s">
        <v>241</v>
      </c>
      <c r="E105" s="118">
        <v>2004</v>
      </c>
      <c r="F105" s="183" t="s">
        <v>34</v>
      </c>
      <c r="G105" s="168" t="s">
        <v>246</v>
      </c>
      <c r="H105" s="171" t="s">
        <v>246</v>
      </c>
      <c r="I105" s="170" t="s">
        <v>246</v>
      </c>
      <c r="J105" s="168">
        <v>71.41</v>
      </c>
      <c r="K105" s="171">
        <v>73.33</v>
      </c>
      <c r="L105" s="170">
        <v>73.08</v>
      </c>
      <c r="M105" s="172">
        <f>SUM(J105+K105+L105)</f>
        <v>217.82</v>
      </c>
    </row>
    <row r="106" spans="1:13">
      <c r="A106"/>
      <c r="B106" s="140">
        <v>10</v>
      </c>
      <c r="C106" s="141" t="s">
        <v>111</v>
      </c>
      <c r="D106" s="118" t="s">
        <v>15</v>
      </c>
      <c r="E106" s="118">
        <v>2003</v>
      </c>
      <c r="F106" s="183" t="s">
        <v>19</v>
      </c>
      <c r="G106" s="186">
        <v>54.56</v>
      </c>
      <c r="H106" s="185">
        <v>61.75</v>
      </c>
      <c r="I106" s="170">
        <v>0</v>
      </c>
      <c r="J106" s="168">
        <v>0</v>
      </c>
      <c r="K106" s="171">
        <v>0</v>
      </c>
      <c r="L106" s="170">
        <v>71.760000000000005</v>
      </c>
      <c r="M106" s="172">
        <f>SUM(G106+H106+L106)</f>
        <v>188.07</v>
      </c>
    </row>
    <row r="107" spans="1:13" customFormat="1">
      <c r="B107" s="140">
        <v>11</v>
      </c>
      <c r="C107" s="141" t="s">
        <v>197</v>
      </c>
      <c r="D107" s="119" t="s">
        <v>165</v>
      </c>
      <c r="E107" s="118">
        <v>2004</v>
      </c>
      <c r="F107" s="118" t="s">
        <v>19</v>
      </c>
      <c r="G107" s="168" t="s">
        <v>246</v>
      </c>
      <c r="H107" s="168" t="s">
        <v>246</v>
      </c>
      <c r="I107" s="168" t="s">
        <v>246</v>
      </c>
      <c r="J107" s="171">
        <v>52.01</v>
      </c>
      <c r="K107" s="171">
        <v>56.34</v>
      </c>
      <c r="L107" s="171">
        <v>65.14</v>
      </c>
      <c r="M107" s="122">
        <f>SUM(J107+K107+L107)</f>
        <v>173.49</v>
      </c>
    </row>
    <row r="108" spans="1:13">
      <c r="A108"/>
      <c r="B108" s="140">
        <v>12</v>
      </c>
      <c r="C108" s="141" t="s">
        <v>112</v>
      </c>
      <c r="D108" s="118" t="s">
        <v>18</v>
      </c>
      <c r="E108" s="118">
        <v>2004</v>
      </c>
      <c r="F108" s="183" t="s">
        <v>5</v>
      </c>
      <c r="G108" s="186">
        <v>66.52</v>
      </c>
      <c r="H108" s="185">
        <v>74.430000000000007</v>
      </c>
      <c r="I108" s="170">
        <v>0</v>
      </c>
      <c r="J108" s="168" t="s">
        <v>246</v>
      </c>
      <c r="K108" s="171" t="s">
        <v>246</v>
      </c>
      <c r="L108" s="170" t="s">
        <v>246</v>
      </c>
      <c r="M108" s="172">
        <f>SUM(G108+H108)</f>
        <v>140.94999999999999</v>
      </c>
    </row>
    <row r="109" spans="1:13" customFormat="1">
      <c r="B109" s="140">
        <v>13</v>
      </c>
      <c r="C109" s="141" t="s">
        <v>196</v>
      </c>
      <c r="D109" s="118" t="s">
        <v>18</v>
      </c>
      <c r="E109" s="118">
        <v>2004</v>
      </c>
      <c r="F109" s="183" t="s">
        <v>34</v>
      </c>
      <c r="G109" s="168" t="s">
        <v>246</v>
      </c>
      <c r="H109" s="171" t="s">
        <v>246</v>
      </c>
      <c r="I109" s="170" t="s">
        <v>246</v>
      </c>
      <c r="J109" s="168">
        <v>64.989999999999995</v>
      </c>
      <c r="K109" s="171">
        <v>0</v>
      </c>
      <c r="L109" s="170">
        <v>68.989999999999995</v>
      </c>
      <c r="M109" s="172">
        <f>SUM(J109+L109)</f>
        <v>133.97999999999999</v>
      </c>
    </row>
    <row r="110" spans="1:13">
      <c r="A110"/>
      <c r="B110" s="140">
        <v>14</v>
      </c>
      <c r="C110" s="141" t="s">
        <v>110</v>
      </c>
      <c r="D110" s="118" t="s">
        <v>13</v>
      </c>
      <c r="E110" s="118">
        <v>2004</v>
      </c>
      <c r="F110" s="183" t="s">
        <v>19</v>
      </c>
      <c r="G110" s="186">
        <v>63.04</v>
      </c>
      <c r="H110" s="185">
        <v>53.82</v>
      </c>
      <c r="I110" s="170">
        <v>0</v>
      </c>
      <c r="J110" s="168" t="s">
        <v>246</v>
      </c>
      <c r="K110" s="171" t="s">
        <v>246</v>
      </c>
      <c r="L110" s="170" t="s">
        <v>246</v>
      </c>
      <c r="M110" s="172">
        <f>SUM(G110+H110)</f>
        <v>116.86</v>
      </c>
    </row>
    <row r="111" spans="1:13" customFormat="1">
      <c r="B111" s="140">
        <v>15</v>
      </c>
      <c r="C111" s="141" t="s">
        <v>199</v>
      </c>
      <c r="D111" s="118" t="s">
        <v>18</v>
      </c>
      <c r="E111" s="118">
        <v>2004</v>
      </c>
      <c r="F111" s="183" t="s">
        <v>34</v>
      </c>
      <c r="G111" s="168" t="s">
        <v>246</v>
      </c>
      <c r="H111" s="171" t="s">
        <v>246</v>
      </c>
      <c r="I111" s="170" t="s">
        <v>246</v>
      </c>
      <c r="J111" s="168">
        <v>0</v>
      </c>
      <c r="K111" s="171">
        <v>50.85</v>
      </c>
      <c r="L111" s="170">
        <v>65.900000000000006</v>
      </c>
      <c r="M111" s="172">
        <f>SUM(K111+L111)</f>
        <v>116.75</v>
      </c>
    </row>
    <row r="112" spans="1:13" customFormat="1">
      <c r="B112" s="140">
        <v>16</v>
      </c>
      <c r="C112" s="141" t="s">
        <v>200</v>
      </c>
      <c r="D112" s="119" t="s">
        <v>166</v>
      </c>
      <c r="E112" s="118">
        <v>2003</v>
      </c>
      <c r="F112" s="183" t="s">
        <v>19</v>
      </c>
      <c r="G112" s="168" t="s">
        <v>246</v>
      </c>
      <c r="H112" s="171" t="s">
        <v>246</v>
      </c>
      <c r="I112" s="170" t="s">
        <v>246</v>
      </c>
      <c r="J112" s="168">
        <v>0</v>
      </c>
      <c r="K112" s="171">
        <v>35.020000000000003</v>
      </c>
      <c r="L112" s="170">
        <v>75.12</v>
      </c>
      <c r="M112" s="172">
        <f>SUM(K112+L112)</f>
        <v>110.14000000000001</v>
      </c>
    </row>
    <row r="113" spans="1:13">
      <c r="A113"/>
      <c r="B113" s="140">
        <v>17</v>
      </c>
      <c r="C113" s="141" t="s">
        <v>113</v>
      </c>
      <c r="D113" s="118" t="s">
        <v>18</v>
      </c>
      <c r="E113" s="118">
        <v>2004</v>
      </c>
      <c r="F113" s="183" t="s">
        <v>19</v>
      </c>
      <c r="G113" s="186">
        <v>47.95</v>
      </c>
      <c r="H113" s="185">
        <v>0</v>
      </c>
      <c r="I113" s="170">
        <v>38.72</v>
      </c>
      <c r="J113" s="168" t="s">
        <v>246</v>
      </c>
      <c r="K113" s="171" t="s">
        <v>246</v>
      </c>
      <c r="L113" s="170" t="s">
        <v>246</v>
      </c>
      <c r="M113" s="172">
        <f>SUM(G113+I113)</f>
        <v>86.67</v>
      </c>
    </row>
    <row r="114" spans="1:13">
      <c r="A114"/>
      <c r="B114" s="140">
        <v>18</v>
      </c>
      <c r="C114" s="141" t="s">
        <v>48</v>
      </c>
      <c r="D114" s="118" t="s">
        <v>13</v>
      </c>
      <c r="E114" s="118">
        <v>2004</v>
      </c>
      <c r="F114" s="183" t="s">
        <v>19</v>
      </c>
      <c r="G114" s="186">
        <v>47.57</v>
      </c>
      <c r="H114" s="185">
        <v>0</v>
      </c>
      <c r="I114" s="170">
        <v>0</v>
      </c>
      <c r="J114" s="168" t="s">
        <v>246</v>
      </c>
      <c r="K114" s="171" t="s">
        <v>246</v>
      </c>
      <c r="L114" s="170" t="s">
        <v>246</v>
      </c>
      <c r="M114" s="172">
        <f>SUM(G114+H114)</f>
        <v>47.57</v>
      </c>
    </row>
    <row r="115" spans="1:13" customFormat="1" ht="16.5" thickBot="1">
      <c r="B115" s="144">
        <v>19</v>
      </c>
      <c r="C115" s="145" t="s">
        <v>198</v>
      </c>
      <c r="D115" s="126" t="s">
        <v>165</v>
      </c>
      <c r="E115" s="125">
        <v>2003</v>
      </c>
      <c r="F115" s="193" t="s">
        <v>5</v>
      </c>
      <c r="G115" s="176" t="s">
        <v>246</v>
      </c>
      <c r="H115" s="177" t="s">
        <v>246</v>
      </c>
      <c r="I115" s="178" t="s">
        <v>246</v>
      </c>
      <c r="J115" s="176">
        <v>0</v>
      </c>
      <c r="K115" s="177">
        <v>0</v>
      </c>
      <c r="L115" s="178">
        <v>33.22</v>
      </c>
      <c r="M115" s="179">
        <f>SUM(L115+K115)</f>
        <v>33.22</v>
      </c>
    </row>
    <row r="116" spans="1:13" customFormat="1">
      <c r="B116" s="148"/>
      <c r="C116" s="197"/>
      <c r="D116" s="148"/>
      <c r="E116" s="148"/>
      <c r="F116" s="148"/>
      <c r="G116" s="149"/>
      <c r="H116" s="150"/>
      <c r="I116" s="135"/>
      <c r="J116" s="151"/>
      <c r="K116" s="135"/>
      <c r="L116" s="151"/>
      <c r="M116" s="151"/>
    </row>
    <row r="117" spans="1:13" ht="24" thickBot="1">
      <c r="A117"/>
      <c r="B117" s="303" t="s">
        <v>9</v>
      </c>
      <c r="C117" s="308"/>
      <c r="D117" s="137"/>
      <c r="E117" s="137"/>
      <c r="F117" s="137"/>
      <c r="G117" s="139"/>
      <c r="H117" s="139"/>
      <c r="I117" s="139"/>
      <c r="J117" s="137"/>
      <c r="K117" s="137"/>
      <c r="L117" s="137"/>
      <c r="M117" s="181"/>
    </row>
    <row r="118" spans="1:13" ht="16.5" thickBot="1">
      <c r="A118"/>
      <c r="B118" s="138"/>
      <c r="C118" s="139"/>
      <c r="D118" s="137"/>
      <c r="E118" s="137"/>
      <c r="F118" s="137"/>
      <c r="G118" s="310" t="s">
        <v>163</v>
      </c>
      <c r="H118" s="311"/>
      <c r="I118" s="312"/>
      <c r="J118" s="310" t="s">
        <v>164</v>
      </c>
      <c r="K118" s="311"/>
      <c r="L118" s="312"/>
      <c r="M118" s="182" t="s">
        <v>245</v>
      </c>
    </row>
    <row r="119" spans="1:13">
      <c r="A119"/>
      <c r="B119" s="112" t="s">
        <v>0</v>
      </c>
      <c r="C119" s="113" t="s">
        <v>1</v>
      </c>
      <c r="D119" s="113" t="s">
        <v>2</v>
      </c>
      <c r="E119" s="113" t="s">
        <v>3</v>
      </c>
      <c r="F119" s="165" t="s">
        <v>4</v>
      </c>
      <c r="G119" s="112" t="s">
        <v>67</v>
      </c>
      <c r="H119" s="114" t="s">
        <v>68</v>
      </c>
      <c r="I119" s="115" t="s">
        <v>12</v>
      </c>
      <c r="J119" s="112" t="s">
        <v>67</v>
      </c>
      <c r="K119" s="114" t="s">
        <v>68</v>
      </c>
      <c r="L119" s="115" t="s">
        <v>12</v>
      </c>
      <c r="M119" s="166" t="s">
        <v>11</v>
      </c>
    </row>
    <row r="120" spans="1:13">
      <c r="A120"/>
      <c r="B120" s="140">
        <v>1</v>
      </c>
      <c r="C120" s="141" t="s">
        <v>115</v>
      </c>
      <c r="D120" s="118" t="s">
        <v>13</v>
      </c>
      <c r="E120" s="118">
        <v>2004</v>
      </c>
      <c r="F120" s="183" t="s">
        <v>20</v>
      </c>
      <c r="G120" s="184">
        <v>68.64</v>
      </c>
      <c r="H120" s="185">
        <v>70.91</v>
      </c>
      <c r="I120" s="170">
        <v>73.83</v>
      </c>
      <c r="J120" s="168">
        <v>87.89</v>
      </c>
      <c r="K120" s="198">
        <v>85.19</v>
      </c>
      <c r="L120" s="170">
        <v>97.16</v>
      </c>
      <c r="M120" s="172">
        <f>SUM(H120+I120+J120+K120+L120)</f>
        <v>414.98</v>
      </c>
    </row>
    <row r="121" spans="1:13">
      <c r="A121"/>
      <c r="B121" s="140">
        <v>2</v>
      </c>
      <c r="C121" s="141" t="s">
        <v>114</v>
      </c>
      <c r="D121" s="118" t="s">
        <v>13</v>
      </c>
      <c r="E121" s="118">
        <v>2004</v>
      </c>
      <c r="F121" s="183" t="s">
        <v>19</v>
      </c>
      <c r="G121" s="186">
        <v>71.86</v>
      </c>
      <c r="H121" s="190">
        <v>60.08</v>
      </c>
      <c r="I121" s="170">
        <v>76.989999999999995</v>
      </c>
      <c r="J121" s="192">
        <v>73.09</v>
      </c>
      <c r="K121" s="171">
        <v>88.56</v>
      </c>
      <c r="L121" s="170">
        <v>88.11</v>
      </c>
      <c r="M121" s="172">
        <f>SUM(G121+I121+J121+K121+L121)</f>
        <v>398.61</v>
      </c>
    </row>
    <row r="122" spans="1:13">
      <c r="A122"/>
      <c r="B122" s="140">
        <v>3</v>
      </c>
      <c r="C122" s="141" t="s">
        <v>123</v>
      </c>
      <c r="D122" s="118" t="s">
        <v>242</v>
      </c>
      <c r="E122" s="118">
        <v>2004</v>
      </c>
      <c r="F122" s="183" t="s">
        <v>20</v>
      </c>
      <c r="G122" s="173">
        <v>0</v>
      </c>
      <c r="H122" s="185">
        <v>0</v>
      </c>
      <c r="I122" s="170">
        <v>70.150000000000006</v>
      </c>
      <c r="J122" s="168">
        <v>84.82</v>
      </c>
      <c r="K122" s="171">
        <v>95.13</v>
      </c>
      <c r="L122" s="170">
        <v>100</v>
      </c>
      <c r="M122" s="172">
        <f>SUM(I122+J122+K122+L122)</f>
        <v>350.1</v>
      </c>
    </row>
    <row r="123" spans="1:13" customFormat="1">
      <c r="B123" s="140">
        <v>4</v>
      </c>
      <c r="C123" s="141" t="s">
        <v>104</v>
      </c>
      <c r="D123" s="118" t="s">
        <v>13</v>
      </c>
      <c r="E123" s="118">
        <v>2003</v>
      </c>
      <c r="F123" s="183" t="s">
        <v>19</v>
      </c>
      <c r="G123" s="186">
        <v>64.66</v>
      </c>
      <c r="H123" s="185">
        <v>59.97</v>
      </c>
      <c r="I123" s="174">
        <v>58.4</v>
      </c>
      <c r="J123" s="168">
        <v>79.17</v>
      </c>
      <c r="K123" s="171">
        <v>63.83</v>
      </c>
      <c r="L123" s="170">
        <v>75.33</v>
      </c>
      <c r="M123" s="172">
        <f>SUM(G123+H123+J123+K123+L123)</f>
        <v>342.96</v>
      </c>
    </row>
    <row r="124" spans="1:13" customFormat="1">
      <c r="B124" s="158">
        <v>5</v>
      </c>
      <c r="C124" s="159" t="s">
        <v>201</v>
      </c>
      <c r="D124" s="118" t="s">
        <v>242</v>
      </c>
      <c r="E124" s="160">
        <v>2003</v>
      </c>
      <c r="F124" s="199" t="s">
        <v>33</v>
      </c>
      <c r="G124" s="168" t="s">
        <v>246</v>
      </c>
      <c r="H124" s="171" t="s">
        <v>246</v>
      </c>
      <c r="I124" s="170" t="s">
        <v>246</v>
      </c>
      <c r="J124" s="168">
        <v>100</v>
      </c>
      <c r="K124" s="171">
        <v>97.82</v>
      </c>
      <c r="L124" s="170">
        <v>89.64</v>
      </c>
      <c r="M124" s="172">
        <f>SUM(J124+K124+L124)</f>
        <v>287.45999999999998</v>
      </c>
    </row>
    <row r="125" spans="1:13" customFormat="1">
      <c r="B125" s="158">
        <v>6</v>
      </c>
      <c r="C125" s="159" t="s">
        <v>202</v>
      </c>
      <c r="D125" s="118" t="s">
        <v>18</v>
      </c>
      <c r="E125" s="160">
        <v>2003</v>
      </c>
      <c r="F125" s="183" t="s">
        <v>20</v>
      </c>
      <c r="G125" s="168" t="s">
        <v>246</v>
      </c>
      <c r="H125" s="171" t="s">
        <v>246</v>
      </c>
      <c r="I125" s="170" t="s">
        <v>246</v>
      </c>
      <c r="J125" s="168">
        <v>94.66</v>
      </c>
      <c r="K125" s="171">
        <v>100</v>
      </c>
      <c r="L125" s="170">
        <v>92.05</v>
      </c>
      <c r="M125" s="172">
        <f>SUM(J125+K125+L125)</f>
        <v>286.70999999999998</v>
      </c>
    </row>
    <row r="126" spans="1:13">
      <c r="A126"/>
      <c r="B126" s="140">
        <v>7</v>
      </c>
      <c r="C126" s="141" t="s">
        <v>121</v>
      </c>
      <c r="D126" s="118" t="s">
        <v>15</v>
      </c>
      <c r="E126" s="118">
        <v>2003</v>
      </c>
      <c r="F126" s="183" t="s">
        <v>19</v>
      </c>
      <c r="G126" s="184">
        <v>37.99</v>
      </c>
      <c r="H126" s="185">
        <v>44.61</v>
      </c>
      <c r="I126" s="170">
        <v>47.34</v>
      </c>
      <c r="J126" s="192">
        <v>40.21</v>
      </c>
      <c r="K126" s="171">
        <v>57.49</v>
      </c>
      <c r="L126" s="170">
        <v>58.47</v>
      </c>
      <c r="M126" s="172">
        <f>SUM(H126+I126+J126+K126+L126)</f>
        <v>248.12</v>
      </c>
    </row>
    <row r="127" spans="1:13" customFormat="1">
      <c r="B127" s="140">
        <v>8</v>
      </c>
      <c r="C127" s="141" t="s">
        <v>203</v>
      </c>
      <c r="D127" s="118" t="s">
        <v>18</v>
      </c>
      <c r="E127" s="118">
        <v>2004</v>
      </c>
      <c r="F127" s="183" t="s">
        <v>20</v>
      </c>
      <c r="G127" s="168" t="s">
        <v>246</v>
      </c>
      <c r="H127" s="171" t="s">
        <v>246</v>
      </c>
      <c r="I127" s="170" t="s">
        <v>246</v>
      </c>
      <c r="J127" s="168">
        <v>69.599999999999994</v>
      </c>
      <c r="K127" s="171">
        <v>86.73</v>
      </c>
      <c r="L127" s="170">
        <v>71.84</v>
      </c>
      <c r="M127" s="172">
        <f>SUM(J127+K127+L127)</f>
        <v>228.17</v>
      </c>
    </row>
    <row r="128" spans="1:13">
      <c r="A128"/>
      <c r="B128" s="140">
        <v>9</v>
      </c>
      <c r="C128" s="141" t="s">
        <v>119</v>
      </c>
      <c r="D128" s="118" t="s">
        <v>13</v>
      </c>
      <c r="E128" s="118">
        <v>2004</v>
      </c>
      <c r="F128" s="183" t="s">
        <v>20</v>
      </c>
      <c r="G128" s="186">
        <v>54.45</v>
      </c>
      <c r="H128" s="185">
        <v>44.94</v>
      </c>
      <c r="I128" s="170">
        <v>59.28</v>
      </c>
      <c r="J128" s="168" t="s">
        <v>246</v>
      </c>
      <c r="K128" s="171" t="s">
        <v>246</v>
      </c>
      <c r="L128" s="170" t="s">
        <v>246</v>
      </c>
      <c r="M128" s="172">
        <f>SUM(G128+H128+I128)</f>
        <v>158.67000000000002</v>
      </c>
    </row>
    <row r="129" spans="1:13" customFormat="1">
      <c r="B129" s="140">
        <v>10</v>
      </c>
      <c r="C129" s="141" t="s">
        <v>204</v>
      </c>
      <c r="D129" s="119" t="s">
        <v>166</v>
      </c>
      <c r="E129" s="118">
        <v>2004</v>
      </c>
      <c r="F129" s="183" t="s">
        <v>20</v>
      </c>
      <c r="G129" s="168" t="s">
        <v>246</v>
      </c>
      <c r="H129" s="171" t="s">
        <v>246</v>
      </c>
      <c r="I129" s="170" t="s">
        <v>246</v>
      </c>
      <c r="J129" s="168">
        <v>60.47</v>
      </c>
      <c r="K129" s="171">
        <v>46.45</v>
      </c>
      <c r="L129" s="170">
        <v>50.71</v>
      </c>
      <c r="M129" s="172">
        <f>SUM(J129+K129+L129)</f>
        <v>157.63</v>
      </c>
    </row>
    <row r="130" spans="1:13">
      <c r="A130"/>
      <c r="B130" s="140">
        <v>11</v>
      </c>
      <c r="C130" s="141" t="s">
        <v>120</v>
      </c>
      <c r="D130" s="118" t="s">
        <v>13</v>
      </c>
      <c r="E130" s="118">
        <v>2004</v>
      </c>
      <c r="F130" s="183" t="s">
        <v>19</v>
      </c>
      <c r="G130" s="168">
        <v>45.24</v>
      </c>
      <c r="H130" s="185">
        <v>43.51</v>
      </c>
      <c r="I130" s="170">
        <v>42.71</v>
      </c>
      <c r="J130" s="168" t="s">
        <v>246</v>
      </c>
      <c r="K130" s="171" t="s">
        <v>246</v>
      </c>
      <c r="L130" s="170" t="s">
        <v>246</v>
      </c>
      <c r="M130" s="172">
        <f>SUM(G130+H130+I130)</f>
        <v>131.46</v>
      </c>
    </row>
    <row r="131" spans="1:13">
      <c r="A131"/>
      <c r="B131" s="140">
        <v>12</v>
      </c>
      <c r="C131" s="141" t="s">
        <v>116</v>
      </c>
      <c r="D131" s="118" t="s">
        <v>13</v>
      </c>
      <c r="E131" s="118">
        <v>2004</v>
      </c>
      <c r="F131" s="183" t="s">
        <v>20</v>
      </c>
      <c r="G131" s="186">
        <v>55.53</v>
      </c>
      <c r="H131" s="185">
        <v>0</v>
      </c>
      <c r="I131" s="170">
        <v>58.3</v>
      </c>
      <c r="J131" s="168" t="s">
        <v>246</v>
      </c>
      <c r="K131" s="171" t="s">
        <v>246</v>
      </c>
      <c r="L131" s="170" t="s">
        <v>246</v>
      </c>
      <c r="M131" s="172">
        <f>SUM(G131+I131)</f>
        <v>113.83</v>
      </c>
    </row>
    <row r="132" spans="1:13" customFormat="1">
      <c r="B132" s="140">
        <v>13</v>
      </c>
      <c r="C132" s="141" t="s">
        <v>205</v>
      </c>
      <c r="D132" s="119" t="s">
        <v>166</v>
      </c>
      <c r="E132" s="118">
        <v>2004</v>
      </c>
      <c r="F132" s="183" t="s">
        <v>19</v>
      </c>
      <c r="G132" s="168" t="s">
        <v>246</v>
      </c>
      <c r="H132" s="171" t="s">
        <v>246</v>
      </c>
      <c r="I132" s="170" t="s">
        <v>246</v>
      </c>
      <c r="J132" s="168">
        <v>37.72</v>
      </c>
      <c r="K132" s="171">
        <v>28.14</v>
      </c>
      <c r="L132" s="170">
        <v>41.53</v>
      </c>
      <c r="M132" s="172">
        <f>SUM(J132+K132+L132)</f>
        <v>107.39</v>
      </c>
    </row>
    <row r="133" spans="1:13">
      <c r="A133"/>
      <c r="B133" s="140">
        <v>14</v>
      </c>
      <c r="C133" s="141" t="s">
        <v>124</v>
      </c>
      <c r="D133" s="118" t="s">
        <v>13</v>
      </c>
      <c r="E133" s="118">
        <v>2004</v>
      </c>
      <c r="F133" s="183" t="s">
        <v>19</v>
      </c>
      <c r="G133" s="168">
        <v>0</v>
      </c>
      <c r="H133" s="185">
        <v>0</v>
      </c>
      <c r="I133" s="170">
        <v>64.69</v>
      </c>
      <c r="J133" s="168" t="s">
        <v>246</v>
      </c>
      <c r="K133" s="171" t="s">
        <v>246</v>
      </c>
      <c r="L133" s="170" t="s">
        <v>246</v>
      </c>
      <c r="M133" s="172">
        <f>SUM(H133+I133)</f>
        <v>64.69</v>
      </c>
    </row>
    <row r="134" spans="1:13" ht="16.5" thickBot="1">
      <c r="A134"/>
      <c r="B134" s="144">
        <v>15</v>
      </c>
      <c r="C134" s="145" t="s">
        <v>122</v>
      </c>
      <c r="D134" s="125" t="s">
        <v>17</v>
      </c>
      <c r="E134" s="125">
        <v>2004</v>
      </c>
      <c r="F134" s="193" t="s">
        <v>5</v>
      </c>
      <c r="G134" s="176">
        <v>0</v>
      </c>
      <c r="H134" s="194">
        <v>0</v>
      </c>
      <c r="I134" s="178">
        <v>17.63</v>
      </c>
      <c r="J134" s="176" t="s">
        <v>246</v>
      </c>
      <c r="K134" s="177" t="s">
        <v>246</v>
      </c>
      <c r="L134" s="178" t="s">
        <v>246</v>
      </c>
      <c r="M134" s="179">
        <f>SUM(H134+I134)</f>
        <v>17.63</v>
      </c>
    </row>
    <row r="135" spans="1:13">
      <c r="A135"/>
      <c r="B135" s="138"/>
      <c r="C135" s="139"/>
      <c r="D135" s="137"/>
      <c r="E135" s="137"/>
      <c r="F135" s="137"/>
      <c r="G135" s="139"/>
      <c r="H135" s="139"/>
      <c r="I135" s="139"/>
      <c r="J135" s="137"/>
      <c r="K135" s="137"/>
      <c r="L135" s="137"/>
      <c r="M135" s="181"/>
    </row>
    <row r="136" spans="1:13" ht="23.25" thickBot="1">
      <c r="A136"/>
      <c r="B136" s="303" t="s">
        <v>125</v>
      </c>
      <c r="C136" s="303"/>
      <c r="D136" s="137"/>
      <c r="E136" s="137"/>
      <c r="F136" s="137"/>
      <c r="G136" s="139"/>
      <c r="H136" s="139"/>
      <c r="I136" s="139"/>
      <c r="J136" s="137"/>
      <c r="K136" s="137"/>
      <c r="L136" s="137"/>
      <c r="M136" s="181"/>
    </row>
    <row r="137" spans="1:13" ht="16.5" thickBot="1">
      <c r="A137"/>
      <c r="B137" s="138"/>
      <c r="C137" s="139"/>
      <c r="D137" s="137"/>
      <c r="E137" s="137"/>
      <c r="F137" s="137"/>
      <c r="G137" s="310" t="s">
        <v>163</v>
      </c>
      <c r="H137" s="311"/>
      <c r="I137" s="312"/>
      <c r="J137" s="310" t="s">
        <v>164</v>
      </c>
      <c r="K137" s="311"/>
      <c r="L137" s="312"/>
      <c r="M137" s="182" t="s">
        <v>245</v>
      </c>
    </row>
    <row r="138" spans="1:13">
      <c r="A138"/>
      <c r="B138" s="112" t="s">
        <v>0</v>
      </c>
      <c r="C138" s="113" t="s">
        <v>1</v>
      </c>
      <c r="D138" s="113" t="s">
        <v>2</v>
      </c>
      <c r="E138" s="113" t="s">
        <v>3</v>
      </c>
      <c r="F138" s="165" t="s">
        <v>4</v>
      </c>
      <c r="G138" s="112" t="s">
        <v>67</v>
      </c>
      <c r="H138" s="114" t="s">
        <v>68</v>
      </c>
      <c r="I138" s="115" t="s">
        <v>12</v>
      </c>
      <c r="J138" s="112" t="s">
        <v>67</v>
      </c>
      <c r="K138" s="114" t="s">
        <v>68</v>
      </c>
      <c r="L138" s="115" t="s">
        <v>12</v>
      </c>
      <c r="M138" s="166" t="s">
        <v>11</v>
      </c>
    </row>
    <row r="139" spans="1:13">
      <c r="A139"/>
      <c r="B139" s="140">
        <v>1</v>
      </c>
      <c r="C139" s="141" t="s">
        <v>39</v>
      </c>
      <c r="D139" s="118" t="s">
        <v>16</v>
      </c>
      <c r="E139" s="118">
        <v>2005</v>
      </c>
      <c r="F139" s="183" t="s">
        <v>19</v>
      </c>
      <c r="G139" s="186">
        <v>100</v>
      </c>
      <c r="H139" s="185">
        <v>93.01</v>
      </c>
      <c r="I139" s="170">
        <v>91.34</v>
      </c>
      <c r="J139" s="168">
        <v>90.99</v>
      </c>
      <c r="K139" s="171">
        <v>100</v>
      </c>
      <c r="L139" s="200">
        <v>73.239999999999995</v>
      </c>
      <c r="M139" s="172">
        <f>SUM(G139+H139+I139+J139+K139)</f>
        <v>475.34000000000003</v>
      </c>
    </row>
    <row r="140" spans="1:13">
      <c r="A140"/>
      <c r="B140" s="140">
        <v>2</v>
      </c>
      <c r="C140" s="141" t="s">
        <v>41</v>
      </c>
      <c r="D140" s="118" t="s">
        <v>242</v>
      </c>
      <c r="E140" s="118">
        <v>2005</v>
      </c>
      <c r="F140" s="183" t="s">
        <v>19</v>
      </c>
      <c r="G140" s="186">
        <v>87.78</v>
      </c>
      <c r="H140" s="185">
        <v>100</v>
      </c>
      <c r="I140" s="170">
        <v>77.92</v>
      </c>
      <c r="J140" s="201">
        <v>66.09</v>
      </c>
      <c r="K140" s="171">
        <v>96.56</v>
      </c>
      <c r="L140" s="170">
        <v>83.6</v>
      </c>
      <c r="M140" s="172">
        <f>SUM(G140+H140+I140+K140+L140)</f>
        <v>445.86</v>
      </c>
    </row>
    <row r="141" spans="1:13">
      <c r="A141"/>
      <c r="B141" s="140">
        <v>3</v>
      </c>
      <c r="C141" s="141" t="s">
        <v>40</v>
      </c>
      <c r="D141" s="118" t="s">
        <v>13</v>
      </c>
      <c r="E141" s="118">
        <v>2007</v>
      </c>
      <c r="F141" s="183" t="s">
        <v>26</v>
      </c>
      <c r="G141" s="186">
        <v>84.15</v>
      </c>
      <c r="H141" s="185">
        <v>90.13</v>
      </c>
      <c r="I141" s="170">
        <v>100</v>
      </c>
      <c r="J141" s="168">
        <v>94.62</v>
      </c>
      <c r="K141" s="202">
        <v>64.66</v>
      </c>
      <c r="L141" s="170">
        <v>74.09</v>
      </c>
      <c r="M141" s="172">
        <f>SUM(G141+H141+I141+J141+L141)</f>
        <v>442.99</v>
      </c>
    </row>
    <row r="142" spans="1:13" customFormat="1">
      <c r="B142" s="158">
        <v>4</v>
      </c>
      <c r="C142" s="159" t="s">
        <v>36</v>
      </c>
      <c r="D142" s="118" t="s">
        <v>13</v>
      </c>
      <c r="E142" s="160">
        <v>2008</v>
      </c>
      <c r="F142" s="183" t="s">
        <v>19</v>
      </c>
      <c r="G142" s="168" t="s">
        <v>246</v>
      </c>
      <c r="H142" s="171" t="s">
        <v>246</v>
      </c>
      <c r="I142" s="170" t="s">
        <v>246</v>
      </c>
      <c r="J142" s="168">
        <v>100</v>
      </c>
      <c r="K142" s="171">
        <v>67.069999999999993</v>
      </c>
      <c r="L142" s="170">
        <v>100</v>
      </c>
      <c r="M142" s="172">
        <f>SUM(J142+K142+L142)</f>
        <v>267.07</v>
      </c>
    </row>
    <row r="143" spans="1:13" customFormat="1">
      <c r="B143" s="140">
        <v>5</v>
      </c>
      <c r="C143" s="141" t="s">
        <v>206</v>
      </c>
      <c r="D143" s="118" t="s">
        <v>241</v>
      </c>
      <c r="E143" s="118">
        <v>2005</v>
      </c>
      <c r="F143" s="183" t="s">
        <v>34</v>
      </c>
      <c r="G143" s="168" t="s">
        <v>246</v>
      </c>
      <c r="H143" s="171" t="s">
        <v>246</v>
      </c>
      <c r="I143" s="170" t="s">
        <v>246</v>
      </c>
      <c r="J143" s="168">
        <v>85.06</v>
      </c>
      <c r="K143" s="171">
        <v>89.24</v>
      </c>
      <c r="L143" s="170">
        <v>76.5</v>
      </c>
      <c r="M143" s="172">
        <f>SUM(J143+K143+L143)</f>
        <v>250.8</v>
      </c>
    </row>
    <row r="144" spans="1:13" customFormat="1">
      <c r="B144" s="140">
        <v>6</v>
      </c>
      <c r="C144" s="141" t="s">
        <v>207</v>
      </c>
      <c r="D144" s="119" t="s">
        <v>165</v>
      </c>
      <c r="E144" s="118">
        <v>2006</v>
      </c>
      <c r="F144" s="183" t="s">
        <v>19</v>
      </c>
      <c r="G144" s="168" t="s">
        <v>246</v>
      </c>
      <c r="H144" s="171" t="s">
        <v>246</v>
      </c>
      <c r="I144" s="170" t="s">
        <v>246</v>
      </c>
      <c r="J144" s="168">
        <v>55.61</v>
      </c>
      <c r="K144" s="171">
        <v>80.89</v>
      </c>
      <c r="L144" s="170">
        <v>79.540000000000006</v>
      </c>
      <c r="M144" s="172">
        <f>SUM(J144+K144+L144)</f>
        <v>216.04000000000002</v>
      </c>
    </row>
    <row r="145" spans="1:13">
      <c r="A145"/>
      <c r="B145" s="140">
        <v>7</v>
      </c>
      <c r="C145" s="141" t="s">
        <v>47</v>
      </c>
      <c r="D145" s="118" t="s">
        <v>13</v>
      </c>
      <c r="E145" s="118">
        <v>2006</v>
      </c>
      <c r="F145" s="183" t="s">
        <v>19</v>
      </c>
      <c r="G145" s="186">
        <v>55.74</v>
      </c>
      <c r="H145" s="185">
        <v>54.47</v>
      </c>
      <c r="I145" s="170">
        <v>85.77</v>
      </c>
      <c r="J145" s="168" t="s">
        <v>246</v>
      </c>
      <c r="K145" s="171" t="s">
        <v>246</v>
      </c>
      <c r="L145" s="170" t="s">
        <v>246</v>
      </c>
      <c r="M145" s="172">
        <f>SUM(G145+H145+I145)</f>
        <v>195.98000000000002</v>
      </c>
    </row>
    <row r="146" spans="1:13" customFormat="1">
      <c r="B146" s="140">
        <v>8</v>
      </c>
      <c r="C146" s="141" t="s">
        <v>208</v>
      </c>
      <c r="D146" s="119" t="s">
        <v>166</v>
      </c>
      <c r="E146" s="118">
        <v>2006</v>
      </c>
      <c r="F146" s="183" t="s">
        <v>19</v>
      </c>
      <c r="G146" s="168" t="s">
        <v>246</v>
      </c>
      <c r="H146" s="171" t="s">
        <v>246</v>
      </c>
      <c r="I146" s="170" t="s">
        <v>246</v>
      </c>
      <c r="J146" s="168">
        <v>50.89</v>
      </c>
      <c r="K146" s="171">
        <v>67.2</v>
      </c>
      <c r="L146" s="170">
        <v>67.77</v>
      </c>
      <c r="M146" s="172">
        <f>SUM(J146+K146+L146)</f>
        <v>185.86</v>
      </c>
    </row>
    <row r="147" spans="1:13" customFormat="1">
      <c r="B147" s="140">
        <v>9</v>
      </c>
      <c r="C147" s="141" t="s">
        <v>213</v>
      </c>
      <c r="D147" s="119" t="s">
        <v>166</v>
      </c>
      <c r="E147" s="118">
        <v>2006</v>
      </c>
      <c r="F147" s="183" t="s">
        <v>34</v>
      </c>
      <c r="G147" s="168" t="s">
        <v>246</v>
      </c>
      <c r="H147" s="171" t="s">
        <v>246</v>
      </c>
      <c r="I147" s="170" t="s">
        <v>246</v>
      </c>
      <c r="J147" s="168">
        <v>23.24</v>
      </c>
      <c r="K147" s="171">
        <v>62.93</v>
      </c>
      <c r="L147" s="170">
        <v>94.58</v>
      </c>
      <c r="M147" s="172">
        <f>SUM(J147+K147+L147)</f>
        <v>180.75</v>
      </c>
    </row>
    <row r="148" spans="1:13" customFormat="1">
      <c r="B148" s="140">
        <v>10</v>
      </c>
      <c r="C148" s="141" t="s">
        <v>209</v>
      </c>
      <c r="D148" s="119" t="s">
        <v>166</v>
      </c>
      <c r="E148" s="118">
        <v>2006</v>
      </c>
      <c r="F148" s="183" t="s">
        <v>19</v>
      </c>
      <c r="G148" s="168" t="s">
        <v>246</v>
      </c>
      <c r="H148" s="171" t="s">
        <v>246</v>
      </c>
      <c r="I148" s="170" t="s">
        <v>246</v>
      </c>
      <c r="J148" s="168">
        <v>45.72</v>
      </c>
      <c r="K148" s="171">
        <v>58.14</v>
      </c>
      <c r="L148" s="170">
        <v>72.989999999999995</v>
      </c>
      <c r="M148" s="172">
        <f>SUM(J148+K148+L148)</f>
        <v>176.85</v>
      </c>
    </row>
    <row r="149" spans="1:13">
      <c r="A149"/>
      <c r="B149" s="140">
        <v>11</v>
      </c>
      <c r="C149" s="141" t="s">
        <v>126</v>
      </c>
      <c r="D149" s="118" t="s">
        <v>17</v>
      </c>
      <c r="E149" s="118">
        <v>2005</v>
      </c>
      <c r="F149" s="183" t="s">
        <v>20</v>
      </c>
      <c r="G149" s="186">
        <v>55.13</v>
      </c>
      <c r="H149" s="185">
        <v>49.24</v>
      </c>
      <c r="I149" s="170">
        <v>54.76</v>
      </c>
      <c r="J149" s="168" t="s">
        <v>246</v>
      </c>
      <c r="K149" s="171" t="s">
        <v>246</v>
      </c>
      <c r="L149" s="170" t="s">
        <v>246</v>
      </c>
      <c r="M149" s="172">
        <f>SUM(G149+H149+I149)</f>
        <v>159.13</v>
      </c>
    </row>
    <row r="150" spans="1:13">
      <c r="A150"/>
      <c r="B150" s="140">
        <v>12</v>
      </c>
      <c r="C150" s="141" t="s">
        <v>42</v>
      </c>
      <c r="D150" s="118" t="s">
        <v>13</v>
      </c>
      <c r="E150" s="118">
        <v>2005</v>
      </c>
      <c r="F150" s="183" t="s">
        <v>19</v>
      </c>
      <c r="G150" s="186">
        <v>55.43</v>
      </c>
      <c r="H150" s="185">
        <v>49.31</v>
      </c>
      <c r="I150" s="170">
        <v>51.95</v>
      </c>
      <c r="J150" s="168" t="s">
        <v>246</v>
      </c>
      <c r="K150" s="171" t="s">
        <v>246</v>
      </c>
      <c r="L150" s="170" t="s">
        <v>246</v>
      </c>
      <c r="M150" s="172">
        <f>SUM(G150+H150+I150)</f>
        <v>156.69</v>
      </c>
    </row>
    <row r="151" spans="1:13" customFormat="1">
      <c r="B151" s="140">
        <v>13</v>
      </c>
      <c r="C151" s="141" t="s">
        <v>211</v>
      </c>
      <c r="D151" s="119" t="s">
        <v>166</v>
      </c>
      <c r="E151" s="118">
        <v>2006</v>
      </c>
      <c r="F151" s="183" t="s">
        <v>19</v>
      </c>
      <c r="G151" s="168" t="s">
        <v>246</v>
      </c>
      <c r="H151" s="171" t="s">
        <v>246</v>
      </c>
      <c r="I151" s="170" t="s">
        <v>246</v>
      </c>
      <c r="J151" s="168">
        <v>43.25</v>
      </c>
      <c r="K151" s="171">
        <v>71.53</v>
      </c>
      <c r="L151" s="170">
        <v>40.25</v>
      </c>
      <c r="M151" s="172">
        <f>SUM(J151+K151+L151)</f>
        <v>155.03</v>
      </c>
    </row>
    <row r="152" spans="1:13" customFormat="1">
      <c r="B152" s="140">
        <v>14</v>
      </c>
      <c r="C152" s="141" t="s">
        <v>210</v>
      </c>
      <c r="D152" s="119" t="s">
        <v>165</v>
      </c>
      <c r="E152" s="118">
        <v>2006</v>
      </c>
      <c r="F152" s="183" t="s">
        <v>5</v>
      </c>
      <c r="G152" s="168" t="s">
        <v>246</v>
      </c>
      <c r="H152" s="171" t="s">
        <v>246</v>
      </c>
      <c r="I152" s="170" t="s">
        <v>246</v>
      </c>
      <c r="J152" s="168">
        <v>44.31</v>
      </c>
      <c r="K152" s="171">
        <v>38.340000000000003</v>
      </c>
      <c r="L152" s="170">
        <v>37.51</v>
      </c>
      <c r="M152" s="172">
        <f>SUM(J152+K152+L152)</f>
        <v>120.16</v>
      </c>
    </row>
    <row r="153" spans="1:13">
      <c r="A153"/>
      <c r="B153" s="140">
        <v>15</v>
      </c>
      <c r="C153" s="141" t="s">
        <v>49</v>
      </c>
      <c r="D153" s="118" t="s">
        <v>13</v>
      </c>
      <c r="E153" s="118">
        <v>2006</v>
      </c>
      <c r="F153" s="183" t="s">
        <v>34</v>
      </c>
      <c r="G153" s="186">
        <v>28.49</v>
      </c>
      <c r="H153" s="185">
        <v>31.75</v>
      </c>
      <c r="I153" s="170">
        <v>54.32</v>
      </c>
      <c r="J153" s="168" t="s">
        <v>246</v>
      </c>
      <c r="K153" s="171" t="s">
        <v>246</v>
      </c>
      <c r="L153" s="170" t="s">
        <v>246</v>
      </c>
      <c r="M153" s="172">
        <f>SUM(G153+H153+I153)</f>
        <v>114.56</v>
      </c>
    </row>
    <row r="154" spans="1:13">
      <c r="A154"/>
      <c r="B154" s="140">
        <v>16</v>
      </c>
      <c r="C154" s="141" t="s">
        <v>127</v>
      </c>
      <c r="D154" s="118" t="s">
        <v>13</v>
      </c>
      <c r="E154" s="118">
        <v>2005</v>
      </c>
      <c r="F154" s="183" t="s">
        <v>19</v>
      </c>
      <c r="G154" s="186">
        <v>37.78</v>
      </c>
      <c r="H154" s="185">
        <v>0</v>
      </c>
      <c r="I154" s="170">
        <v>46.68</v>
      </c>
      <c r="J154" s="168" t="s">
        <v>246</v>
      </c>
      <c r="K154" s="171" t="s">
        <v>246</v>
      </c>
      <c r="L154" s="170" t="s">
        <v>246</v>
      </c>
      <c r="M154" s="172">
        <f>SUM(G154+I154)</f>
        <v>84.460000000000008</v>
      </c>
    </row>
    <row r="155" spans="1:13" customFormat="1" ht="16.5" thickBot="1">
      <c r="B155" s="144">
        <v>17</v>
      </c>
      <c r="C155" s="145" t="s">
        <v>212</v>
      </c>
      <c r="D155" s="126" t="s">
        <v>166</v>
      </c>
      <c r="E155" s="125">
        <v>2005</v>
      </c>
      <c r="F155" s="193" t="s">
        <v>19</v>
      </c>
      <c r="G155" s="176" t="s">
        <v>246</v>
      </c>
      <c r="H155" s="177" t="s">
        <v>246</v>
      </c>
      <c r="I155" s="178" t="s">
        <v>246</v>
      </c>
      <c r="J155" s="176">
        <v>25.49</v>
      </c>
      <c r="K155" s="177">
        <v>0</v>
      </c>
      <c r="L155" s="178">
        <v>38.58</v>
      </c>
      <c r="M155" s="179">
        <f>SUM(J155+L155)</f>
        <v>64.069999999999993</v>
      </c>
    </row>
    <row r="156" spans="1:13" customFormat="1">
      <c r="B156" s="148"/>
      <c r="C156" s="197"/>
      <c r="D156" s="133"/>
      <c r="E156" s="148"/>
      <c r="F156" s="148"/>
      <c r="G156" s="149"/>
      <c r="H156" s="203"/>
      <c r="I156" s="133"/>
      <c r="J156" s="151"/>
      <c r="K156" s="135"/>
      <c r="L156" s="151"/>
      <c r="M156" s="151"/>
    </row>
    <row r="157" spans="1:13" ht="23.25" thickBot="1">
      <c r="A157"/>
      <c r="B157" s="303" t="s">
        <v>8</v>
      </c>
      <c r="C157" s="303"/>
      <c r="D157" s="137"/>
      <c r="E157" s="137"/>
      <c r="F157" s="137"/>
      <c r="G157" s="139"/>
      <c r="H157" s="139"/>
      <c r="I157" s="139"/>
      <c r="J157" s="137"/>
      <c r="K157" s="137"/>
      <c r="L157" s="137"/>
      <c r="M157" s="181"/>
    </row>
    <row r="158" spans="1:13" ht="16.5" thickBot="1">
      <c r="A158"/>
      <c r="B158" s="138"/>
      <c r="C158" s="139"/>
      <c r="D158" s="137"/>
      <c r="E158" s="137"/>
      <c r="F158" s="137"/>
      <c r="G158" s="310" t="s">
        <v>163</v>
      </c>
      <c r="H158" s="311"/>
      <c r="I158" s="312"/>
      <c r="J158" s="310" t="s">
        <v>164</v>
      </c>
      <c r="K158" s="311"/>
      <c r="L158" s="312"/>
      <c r="M158" s="182" t="s">
        <v>245</v>
      </c>
    </row>
    <row r="159" spans="1:13">
      <c r="A159"/>
      <c r="B159" s="112" t="s">
        <v>0</v>
      </c>
      <c r="C159" s="113" t="s">
        <v>1</v>
      </c>
      <c r="D159" s="113" t="s">
        <v>2</v>
      </c>
      <c r="E159" s="113" t="s">
        <v>3</v>
      </c>
      <c r="F159" s="165" t="s">
        <v>4</v>
      </c>
      <c r="G159" s="112" t="s">
        <v>67</v>
      </c>
      <c r="H159" s="114" t="s">
        <v>68</v>
      </c>
      <c r="I159" s="115" t="s">
        <v>12</v>
      </c>
      <c r="J159" s="112" t="s">
        <v>67</v>
      </c>
      <c r="K159" s="114" t="s">
        <v>68</v>
      </c>
      <c r="L159" s="115" t="s">
        <v>12</v>
      </c>
      <c r="M159" s="166" t="s">
        <v>11</v>
      </c>
    </row>
    <row r="160" spans="1:13">
      <c r="A160"/>
      <c r="B160" s="140">
        <v>1</v>
      </c>
      <c r="C160" s="141" t="s">
        <v>27</v>
      </c>
      <c r="D160" s="118" t="s">
        <v>13</v>
      </c>
      <c r="E160" s="118">
        <v>2006</v>
      </c>
      <c r="F160" s="183" t="s">
        <v>19</v>
      </c>
      <c r="G160" s="186">
        <v>100</v>
      </c>
      <c r="H160" s="185">
        <v>100</v>
      </c>
      <c r="I160" s="174">
        <v>90.79</v>
      </c>
      <c r="J160" s="168">
        <v>96.27</v>
      </c>
      <c r="K160" s="171">
        <v>93.46</v>
      </c>
      <c r="L160" s="170">
        <v>90.9</v>
      </c>
      <c r="M160" s="172">
        <f>SUM(G160+H160+J160+K160+L160)</f>
        <v>480.63</v>
      </c>
    </row>
    <row r="161" spans="1:13">
      <c r="A161"/>
      <c r="B161" s="140">
        <v>2</v>
      </c>
      <c r="C161" s="141" t="s">
        <v>28</v>
      </c>
      <c r="D161" s="118" t="s">
        <v>242</v>
      </c>
      <c r="E161" s="118">
        <v>2005</v>
      </c>
      <c r="F161" s="183" t="s">
        <v>20</v>
      </c>
      <c r="G161" s="186">
        <v>87.47</v>
      </c>
      <c r="H161" s="185">
        <v>84.55</v>
      </c>
      <c r="I161" s="170">
        <v>94.45</v>
      </c>
      <c r="J161" s="168">
        <v>95.53</v>
      </c>
      <c r="K161" s="169">
        <v>72.040000000000006</v>
      </c>
      <c r="L161" s="170">
        <v>97.85</v>
      </c>
      <c r="M161" s="172">
        <f>SUM(G161+H161+I161+J161+L161)</f>
        <v>459.85</v>
      </c>
    </row>
    <row r="162" spans="1:13" customFormat="1">
      <c r="B162" s="140">
        <v>3</v>
      </c>
      <c r="C162" s="141" t="s">
        <v>221</v>
      </c>
      <c r="D162" s="118" t="s">
        <v>18</v>
      </c>
      <c r="E162" s="118">
        <v>2005</v>
      </c>
      <c r="F162" s="183" t="s">
        <v>20</v>
      </c>
      <c r="G162" s="168" t="s">
        <v>246</v>
      </c>
      <c r="H162" s="171" t="s">
        <v>246</v>
      </c>
      <c r="I162" s="170" t="s">
        <v>246</v>
      </c>
      <c r="J162" s="168">
        <v>100</v>
      </c>
      <c r="K162" s="171">
        <v>100</v>
      </c>
      <c r="L162" s="170">
        <v>100</v>
      </c>
      <c r="M162" s="172">
        <f>SUM(J162+K162+L162)</f>
        <v>300</v>
      </c>
    </row>
    <row r="163" spans="1:13">
      <c r="A163"/>
      <c r="B163" s="140">
        <v>4</v>
      </c>
      <c r="C163" s="141" t="s">
        <v>30</v>
      </c>
      <c r="D163" s="118" t="s">
        <v>16</v>
      </c>
      <c r="E163" s="118">
        <v>2005</v>
      </c>
      <c r="F163" s="183" t="s">
        <v>20</v>
      </c>
      <c r="G163" s="168">
        <v>85.55</v>
      </c>
      <c r="H163" s="185">
        <v>86.16</v>
      </c>
      <c r="I163" s="170">
        <v>100</v>
      </c>
      <c r="J163" s="168" t="s">
        <v>246</v>
      </c>
      <c r="K163" s="171" t="s">
        <v>246</v>
      </c>
      <c r="L163" s="170" t="s">
        <v>246</v>
      </c>
      <c r="M163" s="172">
        <f>SUM(G163+H163+I163)</f>
        <v>271.70999999999998</v>
      </c>
    </row>
    <row r="164" spans="1:13">
      <c r="A164"/>
      <c r="B164" s="140">
        <v>5</v>
      </c>
      <c r="C164" s="141" t="s">
        <v>29</v>
      </c>
      <c r="D164" s="118" t="s">
        <v>13</v>
      </c>
      <c r="E164" s="118">
        <v>2006</v>
      </c>
      <c r="F164" s="183" t="s">
        <v>5</v>
      </c>
      <c r="G164" s="186">
        <v>87.57</v>
      </c>
      <c r="H164" s="185">
        <v>85.04</v>
      </c>
      <c r="I164" s="170">
        <v>85.74</v>
      </c>
      <c r="J164" s="168" t="s">
        <v>246</v>
      </c>
      <c r="K164" s="171" t="s">
        <v>246</v>
      </c>
      <c r="L164" s="170" t="s">
        <v>246</v>
      </c>
      <c r="M164" s="172">
        <f>SUM(G164+H164+I164)</f>
        <v>258.35000000000002</v>
      </c>
    </row>
    <row r="165" spans="1:13" customFormat="1">
      <c r="B165" s="140">
        <v>6</v>
      </c>
      <c r="C165" s="141" t="s">
        <v>220</v>
      </c>
      <c r="D165" s="118" t="s">
        <v>18</v>
      </c>
      <c r="E165" s="118">
        <v>2005</v>
      </c>
      <c r="F165" s="183" t="s">
        <v>19</v>
      </c>
      <c r="G165" s="168" t="s">
        <v>246</v>
      </c>
      <c r="H165" s="171" t="s">
        <v>246</v>
      </c>
      <c r="I165" s="170" t="s">
        <v>246</v>
      </c>
      <c r="J165" s="168">
        <v>70.33</v>
      </c>
      <c r="K165" s="171">
        <v>74.33</v>
      </c>
      <c r="L165" s="170">
        <v>68.73</v>
      </c>
      <c r="M165" s="172">
        <f>SUM(J165+K165+L165)</f>
        <v>213.39</v>
      </c>
    </row>
    <row r="166" spans="1:13" customFormat="1">
      <c r="B166" s="140">
        <v>7</v>
      </c>
      <c r="C166" s="141" t="s">
        <v>215</v>
      </c>
      <c r="D166" s="118" t="s">
        <v>16</v>
      </c>
      <c r="E166" s="118">
        <v>2006</v>
      </c>
      <c r="F166" s="183" t="s">
        <v>14</v>
      </c>
      <c r="G166" s="168" t="s">
        <v>246</v>
      </c>
      <c r="H166" s="171" t="s">
        <v>246</v>
      </c>
      <c r="I166" s="170" t="s">
        <v>246</v>
      </c>
      <c r="J166" s="168">
        <v>58.68</v>
      </c>
      <c r="K166" s="171">
        <v>73.47</v>
      </c>
      <c r="L166" s="170">
        <v>70.09</v>
      </c>
      <c r="M166" s="172">
        <f>SUM(J166+K166+L166)</f>
        <v>202.24</v>
      </c>
    </row>
    <row r="167" spans="1:13">
      <c r="A167"/>
      <c r="B167" s="140">
        <v>8</v>
      </c>
      <c r="C167" s="141" t="s">
        <v>32</v>
      </c>
      <c r="D167" s="118" t="s">
        <v>129</v>
      </c>
      <c r="E167" s="118">
        <v>2006</v>
      </c>
      <c r="F167" s="183" t="s">
        <v>19</v>
      </c>
      <c r="G167" s="168">
        <v>47.76</v>
      </c>
      <c r="H167" s="185">
        <v>63.71</v>
      </c>
      <c r="I167" s="170">
        <v>78.27</v>
      </c>
      <c r="J167" s="168" t="s">
        <v>246</v>
      </c>
      <c r="K167" s="171" t="s">
        <v>246</v>
      </c>
      <c r="L167" s="170" t="s">
        <v>246</v>
      </c>
      <c r="M167" s="172">
        <f>SUM(G167+H167+I167)</f>
        <v>189.74</v>
      </c>
    </row>
    <row r="168" spans="1:13" customFormat="1">
      <c r="B168" s="140">
        <v>9</v>
      </c>
      <c r="C168" s="141" t="s">
        <v>216</v>
      </c>
      <c r="D168" s="118" t="s">
        <v>16</v>
      </c>
      <c r="E168" s="118">
        <v>2006</v>
      </c>
      <c r="F168" s="183" t="s">
        <v>5</v>
      </c>
      <c r="G168" s="168" t="s">
        <v>246</v>
      </c>
      <c r="H168" s="171" t="s">
        <v>246</v>
      </c>
      <c r="I168" s="170" t="s">
        <v>246</v>
      </c>
      <c r="J168" s="168">
        <v>58.76</v>
      </c>
      <c r="K168" s="171">
        <v>53.69</v>
      </c>
      <c r="L168" s="170">
        <v>75.72</v>
      </c>
      <c r="M168" s="172">
        <f>SUM(J168+K168+L168)</f>
        <v>188.17</v>
      </c>
    </row>
    <row r="169" spans="1:13" customFormat="1">
      <c r="B169" s="140">
        <v>10</v>
      </c>
      <c r="C169" s="141" t="s">
        <v>217</v>
      </c>
      <c r="D169" s="119" t="s">
        <v>165</v>
      </c>
      <c r="E169" s="118">
        <v>2006</v>
      </c>
      <c r="F169" s="183" t="s">
        <v>19</v>
      </c>
      <c r="G169" s="168" t="s">
        <v>246</v>
      </c>
      <c r="H169" s="171" t="s">
        <v>246</v>
      </c>
      <c r="I169" s="170" t="s">
        <v>246</v>
      </c>
      <c r="J169" s="168">
        <v>54.66</v>
      </c>
      <c r="K169" s="171">
        <v>52.3</v>
      </c>
      <c r="L169" s="170">
        <v>78.23</v>
      </c>
      <c r="M169" s="172">
        <f>SUM(J169+K169+L169)</f>
        <v>185.19</v>
      </c>
    </row>
    <row r="170" spans="1:13">
      <c r="A170"/>
      <c r="B170" s="140">
        <v>11</v>
      </c>
      <c r="C170" s="141" t="s">
        <v>31</v>
      </c>
      <c r="D170" s="118" t="s">
        <v>17</v>
      </c>
      <c r="E170" s="118">
        <v>2006</v>
      </c>
      <c r="F170" s="183" t="s">
        <v>19</v>
      </c>
      <c r="G170" s="186">
        <v>50.38</v>
      </c>
      <c r="H170" s="185">
        <v>63.63</v>
      </c>
      <c r="I170" s="170">
        <v>54.88</v>
      </c>
      <c r="J170" s="168" t="s">
        <v>246</v>
      </c>
      <c r="K170" s="171" t="s">
        <v>246</v>
      </c>
      <c r="L170" s="170" t="s">
        <v>246</v>
      </c>
      <c r="M170" s="172">
        <f>SUM(G170+H170+I170)</f>
        <v>168.89000000000001</v>
      </c>
    </row>
    <row r="171" spans="1:13" customFormat="1">
      <c r="B171" s="140">
        <v>12</v>
      </c>
      <c r="C171" s="141" t="s">
        <v>214</v>
      </c>
      <c r="D171" s="119" t="s">
        <v>165</v>
      </c>
      <c r="E171" s="118">
        <v>2006</v>
      </c>
      <c r="F171" s="183" t="s">
        <v>33</v>
      </c>
      <c r="G171" s="168" t="s">
        <v>246</v>
      </c>
      <c r="H171" s="171" t="s">
        <v>246</v>
      </c>
      <c r="I171" s="170" t="s">
        <v>246</v>
      </c>
      <c r="J171" s="168">
        <v>65.290000000000006</v>
      </c>
      <c r="K171" s="171">
        <v>46.8</v>
      </c>
      <c r="L171" s="170">
        <v>53.79</v>
      </c>
      <c r="M171" s="172">
        <f>SUM(J171+K171+L171)</f>
        <v>165.88</v>
      </c>
    </row>
    <row r="172" spans="1:13">
      <c r="A172"/>
      <c r="B172" s="140">
        <v>13</v>
      </c>
      <c r="C172" s="141" t="s">
        <v>117</v>
      </c>
      <c r="D172" s="118" t="s">
        <v>13</v>
      </c>
      <c r="E172" s="118">
        <v>2005</v>
      </c>
      <c r="F172" s="183" t="s">
        <v>19</v>
      </c>
      <c r="G172" s="186">
        <v>59.96</v>
      </c>
      <c r="H172" s="185">
        <v>0</v>
      </c>
      <c r="I172" s="170">
        <v>66.349999999999994</v>
      </c>
      <c r="J172" s="168" t="s">
        <v>246</v>
      </c>
      <c r="K172" s="171" t="s">
        <v>246</v>
      </c>
      <c r="L172" s="170" t="s">
        <v>246</v>
      </c>
      <c r="M172" s="172">
        <f>SUM(G172+I172)</f>
        <v>126.31</v>
      </c>
    </row>
    <row r="173" spans="1:13" customFormat="1">
      <c r="B173" s="140">
        <v>14</v>
      </c>
      <c r="C173" s="141" t="s">
        <v>218</v>
      </c>
      <c r="D173" s="119" t="s">
        <v>166</v>
      </c>
      <c r="E173" s="118">
        <v>2005</v>
      </c>
      <c r="F173" s="183" t="s">
        <v>19</v>
      </c>
      <c r="G173" s="168" t="s">
        <v>246</v>
      </c>
      <c r="H173" s="171" t="s">
        <v>246</v>
      </c>
      <c r="I173" s="170" t="s">
        <v>246</v>
      </c>
      <c r="J173" s="168">
        <v>36.81</v>
      </c>
      <c r="K173" s="171">
        <v>0</v>
      </c>
      <c r="L173" s="170">
        <v>34.409999999999997</v>
      </c>
      <c r="M173" s="172">
        <f>SUM(J173+L173)</f>
        <v>71.22</v>
      </c>
    </row>
    <row r="174" spans="1:13" customFormat="1">
      <c r="B174" s="140">
        <v>15</v>
      </c>
      <c r="C174" s="141" t="s">
        <v>219</v>
      </c>
      <c r="D174" s="119" t="s">
        <v>166</v>
      </c>
      <c r="E174" s="118">
        <v>2006</v>
      </c>
      <c r="F174" s="183" t="s">
        <v>19</v>
      </c>
      <c r="G174" s="168" t="s">
        <v>246</v>
      </c>
      <c r="H174" s="171" t="s">
        <v>246</v>
      </c>
      <c r="I174" s="170" t="s">
        <v>246</v>
      </c>
      <c r="J174" s="168">
        <v>68.44</v>
      </c>
      <c r="K174" s="171">
        <v>0</v>
      </c>
      <c r="L174" s="170">
        <v>0</v>
      </c>
      <c r="M174" s="172">
        <f>SUM(J174+K174)</f>
        <v>68.44</v>
      </c>
    </row>
    <row r="175" spans="1:13" ht="16.5" thickBot="1">
      <c r="A175"/>
      <c r="B175" s="144">
        <v>16</v>
      </c>
      <c r="C175" s="145" t="s">
        <v>118</v>
      </c>
      <c r="D175" s="125" t="s">
        <v>129</v>
      </c>
      <c r="E175" s="125">
        <v>2006</v>
      </c>
      <c r="F175" s="193" t="s">
        <v>26</v>
      </c>
      <c r="G175" s="176">
        <v>0</v>
      </c>
      <c r="H175" s="194">
        <v>0</v>
      </c>
      <c r="I175" s="178">
        <v>53.73</v>
      </c>
      <c r="J175" s="176" t="s">
        <v>246</v>
      </c>
      <c r="K175" s="177" t="s">
        <v>246</v>
      </c>
      <c r="L175" s="178" t="s">
        <v>246</v>
      </c>
      <c r="M175" s="179">
        <f>SUM(H175+I175)</f>
        <v>53.73</v>
      </c>
    </row>
    <row r="176" spans="1:13">
      <c r="A176"/>
      <c r="B176" s="138"/>
      <c r="C176" s="139"/>
      <c r="D176" s="137"/>
      <c r="E176" s="137"/>
      <c r="F176" s="137"/>
      <c r="G176" s="139"/>
      <c r="H176" s="139"/>
      <c r="I176" s="139"/>
      <c r="J176" s="137"/>
      <c r="K176" s="137"/>
      <c r="L176" s="137"/>
      <c r="M176" s="204"/>
    </row>
    <row r="177" spans="1:14" ht="23.25" thickBot="1">
      <c r="A177"/>
      <c r="B177" s="303" t="s">
        <v>130</v>
      </c>
      <c r="C177" s="303"/>
      <c r="D177" s="137"/>
      <c r="E177" s="137"/>
      <c r="F177" s="137"/>
      <c r="G177" s="139"/>
      <c r="H177" s="139"/>
      <c r="I177" s="139"/>
      <c r="J177" s="137"/>
      <c r="K177" s="137"/>
      <c r="L177" s="137"/>
      <c r="M177" s="181"/>
    </row>
    <row r="178" spans="1:14" ht="16.5" thickBot="1">
      <c r="A178"/>
      <c r="B178" s="138"/>
      <c r="C178" s="139"/>
      <c r="D178" s="137"/>
      <c r="E178" s="137"/>
      <c r="F178" s="137"/>
      <c r="G178" s="310" t="s">
        <v>163</v>
      </c>
      <c r="H178" s="311"/>
      <c r="I178" s="312"/>
      <c r="J178" s="310" t="s">
        <v>164</v>
      </c>
      <c r="K178" s="311"/>
      <c r="L178" s="312"/>
      <c r="M178" s="182" t="s">
        <v>245</v>
      </c>
    </row>
    <row r="179" spans="1:14">
      <c r="A179"/>
      <c r="B179" s="112" t="s">
        <v>0</v>
      </c>
      <c r="C179" s="113" t="s">
        <v>1</v>
      </c>
      <c r="D179" s="113" t="s">
        <v>2</v>
      </c>
      <c r="E179" s="113" t="s">
        <v>3</v>
      </c>
      <c r="F179" s="165" t="s">
        <v>4</v>
      </c>
      <c r="G179" s="112" t="s">
        <v>67</v>
      </c>
      <c r="H179" s="114" t="s">
        <v>68</v>
      </c>
      <c r="I179" s="115" t="s">
        <v>12</v>
      </c>
      <c r="J179" s="112" t="s">
        <v>67</v>
      </c>
      <c r="K179" s="114" t="s">
        <v>68</v>
      </c>
      <c r="L179" s="115" t="s">
        <v>12</v>
      </c>
      <c r="M179" s="166" t="s">
        <v>11</v>
      </c>
    </row>
    <row r="180" spans="1:14">
      <c r="A180"/>
      <c r="B180" s="116">
        <v>1</v>
      </c>
      <c r="C180" s="117" t="s">
        <v>131</v>
      </c>
      <c r="D180" s="118" t="s">
        <v>129</v>
      </c>
      <c r="E180" s="119">
        <v>2008</v>
      </c>
      <c r="F180" s="183" t="s">
        <v>26</v>
      </c>
      <c r="G180" s="168">
        <v>90.01</v>
      </c>
      <c r="H180" s="169">
        <v>0</v>
      </c>
      <c r="I180" s="170">
        <v>56.56</v>
      </c>
      <c r="J180" s="168">
        <v>75.67</v>
      </c>
      <c r="K180" s="171">
        <v>55.82</v>
      </c>
      <c r="L180" s="170">
        <v>100</v>
      </c>
      <c r="M180" s="172">
        <f>SUM(G180+I180+J180+K180+L180)</f>
        <v>378.06</v>
      </c>
    </row>
    <row r="181" spans="1:14">
      <c r="A181"/>
      <c r="B181" s="116">
        <v>2</v>
      </c>
      <c r="C181" s="117" t="s">
        <v>38</v>
      </c>
      <c r="D181" s="118" t="s">
        <v>13</v>
      </c>
      <c r="E181" s="119">
        <v>2007</v>
      </c>
      <c r="F181" s="167" t="s">
        <v>5</v>
      </c>
      <c r="G181" s="168">
        <v>62.47</v>
      </c>
      <c r="H181" s="169">
        <v>61.08</v>
      </c>
      <c r="I181" s="170">
        <v>70.83</v>
      </c>
      <c r="J181" s="168">
        <v>84.19</v>
      </c>
      <c r="K181" s="171">
        <v>91.17</v>
      </c>
      <c r="L181" s="170">
        <v>62.97</v>
      </c>
      <c r="M181" s="172">
        <f>SUM(G181+I181+J181+K181+L181)</f>
        <v>371.63</v>
      </c>
    </row>
    <row r="182" spans="1:14">
      <c r="A182"/>
      <c r="B182" s="116">
        <v>3</v>
      </c>
      <c r="C182" s="117" t="s">
        <v>133</v>
      </c>
      <c r="D182" s="118" t="s">
        <v>13</v>
      </c>
      <c r="E182" s="119">
        <v>2008</v>
      </c>
      <c r="F182" s="167" t="s">
        <v>5</v>
      </c>
      <c r="G182" s="168">
        <v>72.760000000000005</v>
      </c>
      <c r="H182" s="171">
        <v>66.52</v>
      </c>
      <c r="I182" s="170">
        <v>61.22</v>
      </c>
      <c r="J182" s="173">
        <v>60.76</v>
      </c>
      <c r="K182" s="171">
        <v>80.72</v>
      </c>
      <c r="L182" s="170">
        <v>83.84</v>
      </c>
      <c r="M182" s="172">
        <f>SUM(G182+H182+I182+K182+L182)</f>
        <v>365.06000000000006</v>
      </c>
    </row>
    <row r="183" spans="1:14">
      <c r="A183"/>
      <c r="B183" s="116">
        <v>4</v>
      </c>
      <c r="C183" s="117" t="s">
        <v>35</v>
      </c>
      <c r="D183" s="118" t="s">
        <v>13</v>
      </c>
      <c r="E183" s="119">
        <v>2010</v>
      </c>
      <c r="F183" s="167" t="s">
        <v>5</v>
      </c>
      <c r="G183" s="168">
        <v>56.75</v>
      </c>
      <c r="H183" s="171">
        <v>56.83</v>
      </c>
      <c r="I183" s="170">
        <v>51.1</v>
      </c>
      <c r="J183" s="173">
        <v>50.75</v>
      </c>
      <c r="K183" s="171">
        <v>86.57</v>
      </c>
      <c r="L183" s="170">
        <v>78.290000000000006</v>
      </c>
      <c r="M183" s="172">
        <f>SUM(G183+H183+I183+K183+L183)</f>
        <v>329.54</v>
      </c>
    </row>
    <row r="184" spans="1:14">
      <c r="A184"/>
      <c r="B184" s="116">
        <v>5</v>
      </c>
      <c r="C184" s="117" t="s">
        <v>36</v>
      </c>
      <c r="D184" s="118" t="s">
        <v>13</v>
      </c>
      <c r="E184" s="119">
        <v>2008</v>
      </c>
      <c r="F184" s="183" t="s">
        <v>19</v>
      </c>
      <c r="G184" s="168">
        <v>92.82</v>
      </c>
      <c r="H184" s="171">
        <v>100</v>
      </c>
      <c r="I184" s="170">
        <v>100</v>
      </c>
      <c r="J184" s="168" t="s">
        <v>246</v>
      </c>
      <c r="K184" s="171" t="s">
        <v>246</v>
      </c>
      <c r="L184" s="170" t="s">
        <v>246</v>
      </c>
      <c r="M184" s="172">
        <f>SUM(G184+H184+I184)</f>
        <v>292.82</v>
      </c>
    </row>
    <row r="185" spans="1:14" customFormat="1" ht="16.5" customHeight="1">
      <c r="B185" s="155">
        <v>6</v>
      </c>
      <c r="C185" s="154" t="s">
        <v>227</v>
      </c>
      <c r="D185" s="118" t="s">
        <v>13</v>
      </c>
      <c r="E185" s="119">
        <v>2009</v>
      </c>
      <c r="F185" s="167" t="s">
        <v>14</v>
      </c>
      <c r="G185" s="168" t="s">
        <v>246</v>
      </c>
      <c r="H185" s="171" t="s">
        <v>246</v>
      </c>
      <c r="I185" s="170" t="s">
        <v>246</v>
      </c>
      <c r="J185" s="168">
        <v>88.28</v>
      </c>
      <c r="K185" s="171">
        <v>78.52</v>
      </c>
      <c r="L185" s="170">
        <v>99.46</v>
      </c>
      <c r="M185" s="172">
        <f>SUM(J185+K185+L185)</f>
        <v>266.26</v>
      </c>
      <c r="N185" s="31"/>
    </row>
    <row r="186" spans="1:14" customFormat="1">
      <c r="B186" s="155">
        <v>7</v>
      </c>
      <c r="C186" s="154" t="s">
        <v>228</v>
      </c>
      <c r="D186" s="118" t="s">
        <v>242</v>
      </c>
      <c r="E186" s="119">
        <v>2009</v>
      </c>
      <c r="F186" s="167" t="s">
        <v>14</v>
      </c>
      <c r="G186" s="168" t="s">
        <v>246</v>
      </c>
      <c r="H186" s="171" t="s">
        <v>246</v>
      </c>
      <c r="I186" s="170" t="s">
        <v>246</v>
      </c>
      <c r="J186" s="168">
        <v>76.64</v>
      </c>
      <c r="K186" s="171">
        <v>100</v>
      </c>
      <c r="L186" s="170">
        <v>83.4</v>
      </c>
      <c r="M186" s="172">
        <f>SUM(J186+K186+L186)</f>
        <v>260.03999999999996</v>
      </c>
      <c r="N186" s="31"/>
    </row>
    <row r="187" spans="1:14">
      <c r="A187"/>
      <c r="B187" s="116">
        <v>8</v>
      </c>
      <c r="C187" s="117" t="s">
        <v>37</v>
      </c>
      <c r="D187" s="118" t="s">
        <v>16</v>
      </c>
      <c r="E187" s="119">
        <v>2007</v>
      </c>
      <c r="F187" s="183" t="s">
        <v>19</v>
      </c>
      <c r="G187" s="168">
        <v>100</v>
      </c>
      <c r="H187" s="171">
        <v>81.52</v>
      </c>
      <c r="I187" s="170">
        <v>71.12</v>
      </c>
      <c r="J187" s="168" t="s">
        <v>246</v>
      </c>
      <c r="K187" s="171" t="s">
        <v>246</v>
      </c>
      <c r="L187" s="170" t="s">
        <v>246</v>
      </c>
      <c r="M187" s="172">
        <f>SUM(G187+H187+I187)</f>
        <v>252.64</v>
      </c>
    </row>
    <row r="188" spans="1:14">
      <c r="A188"/>
      <c r="B188" s="116">
        <v>9</v>
      </c>
      <c r="C188" s="117" t="s">
        <v>132</v>
      </c>
      <c r="D188" s="118" t="s">
        <v>13</v>
      </c>
      <c r="E188" s="119">
        <v>2007</v>
      </c>
      <c r="F188" s="183" t="s">
        <v>26</v>
      </c>
      <c r="G188" s="168">
        <v>78.33</v>
      </c>
      <c r="H188" s="171">
        <v>65.2</v>
      </c>
      <c r="I188" s="170">
        <v>80.8</v>
      </c>
      <c r="J188" s="168" t="s">
        <v>246</v>
      </c>
      <c r="K188" s="171" t="s">
        <v>246</v>
      </c>
      <c r="L188" s="170" t="s">
        <v>246</v>
      </c>
      <c r="M188" s="172">
        <f>SUM(G188+H188+I188)</f>
        <v>224.32999999999998</v>
      </c>
    </row>
    <row r="189" spans="1:14" customFormat="1">
      <c r="B189" s="155">
        <v>10</v>
      </c>
      <c r="C189" s="154" t="s">
        <v>223</v>
      </c>
      <c r="D189" s="118" t="s">
        <v>16</v>
      </c>
      <c r="E189" s="119">
        <v>2007</v>
      </c>
      <c r="F189" s="167" t="s">
        <v>5</v>
      </c>
      <c r="G189" s="168" t="s">
        <v>246</v>
      </c>
      <c r="H189" s="171" t="s">
        <v>246</v>
      </c>
      <c r="I189" s="170" t="s">
        <v>246</v>
      </c>
      <c r="J189" s="168">
        <v>77.5</v>
      </c>
      <c r="K189" s="171">
        <v>60.1</v>
      </c>
      <c r="L189" s="170">
        <v>74.319999999999993</v>
      </c>
      <c r="M189" s="172">
        <f>SUM(J189+K189+L189)</f>
        <v>211.92</v>
      </c>
      <c r="N189" s="31"/>
    </row>
    <row r="190" spans="1:14" customFormat="1">
      <c r="B190" s="155">
        <v>11</v>
      </c>
      <c r="C190" s="154" t="s">
        <v>229</v>
      </c>
      <c r="D190" s="118" t="s">
        <v>242</v>
      </c>
      <c r="E190" s="119">
        <v>2008</v>
      </c>
      <c r="F190" s="167" t="s">
        <v>14</v>
      </c>
      <c r="G190" s="168" t="s">
        <v>246</v>
      </c>
      <c r="H190" s="171" t="s">
        <v>246</v>
      </c>
      <c r="I190" s="170" t="s">
        <v>246</v>
      </c>
      <c r="J190" s="168">
        <v>62.23</v>
      </c>
      <c r="K190" s="171">
        <v>75.930000000000007</v>
      </c>
      <c r="L190" s="170">
        <v>69.27</v>
      </c>
      <c r="M190" s="172">
        <f>SUM(J190+K190+L190)</f>
        <v>207.43</v>
      </c>
      <c r="N190" s="31"/>
    </row>
    <row r="191" spans="1:14">
      <c r="A191"/>
      <c r="B191" s="116">
        <v>12</v>
      </c>
      <c r="C191" s="117" t="s">
        <v>138</v>
      </c>
      <c r="D191" s="118" t="s">
        <v>13</v>
      </c>
      <c r="E191" s="119">
        <v>2008</v>
      </c>
      <c r="F191" s="183" t="s">
        <v>21</v>
      </c>
      <c r="G191" s="168">
        <v>50.61</v>
      </c>
      <c r="H191" s="171">
        <v>83.98</v>
      </c>
      <c r="I191" s="170">
        <v>67.790000000000006</v>
      </c>
      <c r="J191" s="168" t="s">
        <v>246</v>
      </c>
      <c r="K191" s="171" t="s">
        <v>246</v>
      </c>
      <c r="L191" s="170" t="s">
        <v>246</v>
      </c>
      <c r="M191" s="172">
        <f>SUM(G191+H191+I191)</f>
        <v>202.38</v>
      </c>
    </row>
    <row r="192" spans="1:14" customFormat="1">
      <c r="B192" s="155">
        <v>13</v>
      </c>
      <c r="C192" s="154" t="s">
        <v>226</v>
      </c>
      <c r="D192" s="118" t="s">
        <v>242</v>
      </c>
      <c r="E192" s="119">
        <v>2007</v>
      </c>
      <c r="F192" s="167" t="s">
        <v>26</v>
      </c>
      <c r="G192" s="168" t="s">
        <v>246</v>
      </c>
      <c r="H192" s="171" t="s">
        <v>246</v>
      </c>
      <c r="I192" s="170" t="s">
        <v>246</v>
      </c>
      <c r="J192" s="168">
        <v>100</v>
      </c>
      <c r="K192" s="171">
        <v>95.62</v>
      </c>
      <c r="L192" s="170">
        <v>0</v>
      </c>
      <c r="M192" s="172">
        <f>SUM(J192+K192)</f>
        <v>195.62</v>
      </c>
      <c r="N192" s="31"/>
    </row>
    <row r="193" spans="1:14">
      <c r="A193"/>
      <c r="B193" s="116">
        <v>14</v>
      </c>
      <c r="C193" s="117" t="s">
        <v>135</v>
      </c>
      <c r="D193" s="118" t="s">
        <v>13</v>
      </c>
      <c r="E193" s="119">
        <v>2007</v>
      </c>
      <c r="F193" s="167" t="s">
        <v>5</v>
      </c>
      <c r="G193" s="168">
        <v>69.650000000000006</v>
      </c>
      <c r="H193" s="171">
        <v>53.87</v>
      </c>
      <c r="I193" s="170">
        <v>66.569999999999993</v>
      </c>
      <c r="J193" s="168" t="s">
        <v>246</v>
      </c>
      <c r="K193" s="171" t="s">
        <v>246</v>
      </c>
      <c r="L193" s="170" t="s">
        <v>246</v>
      </c>
      <c r="M193" s="172">
        <f>SUM(G193+H193+I193)</f>
        <v>190.09</v>
      </c>
    </row>
    <row r="194" spans="1:14">
      <c r="A194"/>
      <c r="B194" s="116">
        <v>15</v>
      </c>
      <c r="C194" s="117" t="s">
        <v>134</v>
      </c>
      <c r="D194" s="118" t="s">
        <v>13</v>
      </c>
      <c r="E194" s="119">
        <v>2007</v>
      </c>
      <c r="F194" s="183" t="s">
        <v>14</v>
      </c>
      <c r="G194" s="168">
        <v>70.260000000000005</v>
      </c>
      <c r="H194" s="171">
        <v>61.5</v>
      </c>
      <c r="I194" s="170">
        <v>30.82</v>
      </c>
      <c r="J194" s="168" t="s">
        <v>246</v>
      </c>
      <c r="K194" s="171" t="s">
        <v>246</v>
      </c>
      <c r="L194" s="170" t="s">
        <v>246</v>
      </c>
      <c r="M194" s="172">
        <f>SUM(G194+H194+I194)</f>
        <v>162.57999999999998</v>
      </c>
    </row>
    <row r="195" spans="1:14">
      <c r="A195"/>
      <c r="B195" s="116">
        <v>16</v>
      </c>
      <c r="C195" s="117" t="s">
        <v>43</v>
      </c>
      <c r="D195" s="118" t="s">
        <v>242</v>
      </c>
      <c r="E195" s="119">
        <v>2007</v>
      </c>
      <c r="F195" s="183" t="s">
        <v>14</v>
      </c>
      <c r="G195" s="173">
        <v>0</v>
      </c>
      <c r="H195" s="171">
        <v>0</v>
      </c>
      <c r="I195" s="170">
        <v>46.43</v>
      </c>
      <c r="J195" s="168">
        <v>55.88</v>
      </c>
      <c r="K195" s="171">
        <v>0</v>
      </c>
      <c r="L195" s="170">
        <v>57.14</v>
      </c>
      <c r="M195" s="172">
        <f>SUM(H195+I195+J195+K195+L195)</f>
        <v>159.44999999999999</v>
      </c>
    </row>
    <row r="196" spans="1:14" customFormat="1">
      <c r="B196" s="155">
        <v>17</v>
      </c>
      <c r="C196" s="154" t="s">
        <v>225</v>
      </c>
      <c r="D196" s="118" t="s">
        <v>16</v>
      </c>
      <c r="E196" s="119">
        <v>2009</v>
      </c>
      <c r="F196" s="167" t="s">
        <v>5</v>
      </c>
      <c r="G196" s="168" t="s">
        <v>246</v>
      </c>
      <c r="H196" s="171" t="s">
        <v>246</v>
      </c>
      <c r="I196" s="170" t="s">
        <v>246</v>
      </c>
      <c r="J196" s="168">
        <v>44.06</v>
      </c>
      <c r="K196" s="171">
        <v>36.799999999999997</v>
      </c>
      <c r="L196" s="170">
        <v>58.79</v>
      </c>
      <c r="M196" s="172">
        <f>SUM(J196+K196+L196)</f>
        <v>139.65</v>
      </c>
      <c r="N196" s="31"/>
    </row>
    <row r="197" spans="1:14">
      <c r="A197"/>
      <c r="B197" s="116">
        <v>18</v>
      </c>
      <c r="C197" s="117" t="s">
        <v>140</v>
      </c>
      <c r="D197" s="118" t="s">
        <v>13</v>
      </c>
      <c r="E197" s="119">
        <v>2008</v>
      </c>
      <c r="F197" s="183" t="s">
        <v>21</v>
      </c>
      <c r="G197" s="168">
        <v>40.04</v>
      </c>
      <c r="H197" s="171">
        <v>45.69</v>
      </c>
      <c r="I197" s="170">
        <v>52.62</v>
      </c>
      <c r="J197" s="168" t="s">
        <v>246</v>
      </c>
      <c r="K197" s="171" t="s">
        <v>246</v>
      </c>
      <c r="L197" s="170" t="s">
        <v>246</v>
      </c>
      <c r="M197" s="172">
        <f>SUM(G197+H197+I197)</f>
        <v>138.35</v>
      </c>
    </row>
    <row r="198" spans="1:14">
      <c r="A198"/>
      <c r="B198" s="116">
        <v>19</v>
      </c>
      <c r="C198" s="117" t="s">
        <v>136</v>
      </c>
      <c r="D198" s="118" t="s">
        <v>13</v>
      </c>
      <c r="E198" s="119">
        <v>2009</v>
      </c>
      <c r="F198" s="167" t="s">
        <v>5</v>
      </c>
      <c r="G198" s="168">
        <v>53.25</v>
      </c>
      <c r="H198" s="171">
        <v>51.6</v>
      </c>
      <c r="I198" s="170">
        <v>29.96</v>
      </c>
      <c r="J198" s="168" t="s">
        <v>246</v>
      </c>
      <c r="K198" s="171" t="s">
        <v>246</v>
      </c>
      <c r="L198" s="170" t="s">
        <v>246</v>
      </c>
      <c r="M198" s="172">
        <f>SUM(G198+H198+I198)</f>
        <v>134.81</v>
      </c>
    </row>
    <row r="199" spans="1:14">
      <c r="A199"/>
      <c r="B199" s="116">
        <v>20</v>
      </c>
      <c r="C199" s="117" t="s">
        <v>141</v>
      </c>
      <c r="D199" s="118" t="s">
        <v>17</v>
      </c>
      <c r="E199" s="119">
        <v>2007</v>
      </c>
      <c r="F199" s="183" t="s">
        <v>19</v>
      </c>
      <c r="G199" s="168">
        <v>39.57</v>
      </c>
      <c r="H199" s="171">
        <v>51.14</v>
      </c>
      <c r="I199" s="170">
        <v>40.049999999999997</v>
      </c>
      <c r="J199" s="168" t="s">
        <v>246</v>
      </c>
      <c r="K199" s="171" t="s">
        <v>246</v>
      </c>
      <c r="L199" s="170" t="s">
        <v>246</v>
      </c>
      <c r="M199" s="172">
        <f>SUM(G199+H199+I199)</f>
        <v>130.76</v>
      </c>
    </row>
    <row r="200" spans="1:14">
      <c r="A200"/>
      <c r="B200" s="116">
        <v>21</v>
      </c>
      <c r="C200" s="117" t="s">
        <v>139</v>
      </c>
      <c r="D200" s="118" t="s">
        <v>13</v>
      </c>
      <c r="E200" s="119">
        <v>2008</v>
      </c>
      <c r="F200" s="167" t="s">
        <v>5</v>
      </c>
      <c r="G200" s="168">
        <v>41.45</v>
      </c>
      <c r="H200" s="171">
        <v>36.49</v>
      </c>
      <c r="I200" s="170">
        <v>34.64</v>
      </c>
      <c r="J200" s="168" t="s">
        <v>246</v>
      </c>
      <c r="K200" s="171" t="s">
        <v>246</v>
      </c>
      <c r="L200" s="170" t="s">
        <v>246</v>
      </c>
      <c r="M200" s="172">
        <f>SUM(G200+H200+I200)</f>
        <v>112.58</v>
      </c>
    </row>
    <row r="201" spans="1:14">
      <c r="A201"/>
      <c r="B201" s="116">
        <v>22</v>
      </c>
      <c r="C201" s="117" t="s">
        <v>137</v>
      </c>
      <c r="D201" s="118" t="s">
        <v>13</v>
      </c>
      <c r="E201" s="119">
        <v>2007</v>
      </c>
      <c r="F201" s="167" t="s">
        <v>5</v>
      </c>
      <c r="G201" s="168">
        <v>50.82</v>
      </c>
      <c r="H201" s="171">
        <v>0</v>
      </c>
      <c r="I201" s="170">
        <v>56.67</v>
      </c>
      <c r="J201" s="168" t="s">
        <v>246</v>
      </c>
      <c r="K201" s="171" t="s">
        <v>246</v>
      </c>
      <c r="L201" s="170" t="s">
        <v>246</v>
      </c>
      <c r="M201" s="172">
        <f>SUM(G201+I201)</f>
        <v>107.49000000000001</v>
      </c>
    </row>
    <row r="202" spans="1:14">
      <c r="A202"/>
      <c r="B202" s="116">
        <v>23</v>
      </c>
      <c r="C202" s="117" t="s">
        <v>147</v>
      </c>
      <c r="D202" s="118" t="s">
        <v>13</v>
      </c>
      <c r="E202" s="119">
        <v>2008</v>
      </c>
      <c r="F202" s="167" t="s">
        <v>5</v>
      </c>
      <c r="G202" s="168">
        <v>28.31</v>
      </c>
      <c r="H202" s="171">
        <v>35.71</v>
      </c>
      <c r="I202" s="170">
        <v>38.99</v>
      </c>
      <c r="J202" s="168" t="s">
        <v>246</v>
      </c>
      <c r="K202" s="171" t="s">
        <v>246</v>
      </c>
      <c r="L202" s="170" t="s">
        <v>246</v>
      </c>
      <c r="M202" s="172">
        <f>SUM(G202+H202+I202)</f>
        <v>103.00999999999999</v>
      </c>
    </row>
    <row r="203" spans="1:14">
      <c r="A203"/>
      <c r="B203" s="116">
        <v>24</v>
      </c>
      <c r="C203" s="117" t="s">
        <v>142</v>
      </c>
      <c r="D203" s="118" t="s">
        <v>13</v>
      </c>
      <c r="E203" s="119">
        <v>2009</v>
      </c>
      <c r="F203" s="167" t="s">
        <v>5</v>
      </c>
      <c r="G203" s="168">
        <v>37.590000000000003</v>
      </c>
      <c r="H203" s="171">
        <v>33.79</v>
      </c>
      <c r="I203" s="170">
        <v>25.45</v>
      </c>
      <c r="J203" s="168" t="s">
        <v>246</v>
      </c>
      <c r="K203" s="171" t="s">
        <v>246</v>
      </c>
      <c r="L203" s="170" t="s">
        <v>246</v>
      </c>
      <c r="M203" s="172">
        <f>SUM(G203+H203+I203)</f>
        <v>96.83</v>
      </c>
    </row>
    <row r="204" spans="1:14">
      <c r="A204"/>
      <c r="B204" s="116">
        <v>25</v>
      </c>
      <c r="C204" s="117" t="s">
        <v>146</v>
      </c>
      <c r="D204" s="118" t="s">
        <v>13</v>
      </c>
      <c r="E204" s="119">
        <v>2010</v>
      </c>
      <c r="F204" s="183" t="s">
        <v>14</v>
      </c>
      <c r="G204" s="168">
        <v>29.63</v>
      </c>
      <c r="H204" s="171">
        <v>27.95</v>
      </c>
      <c r="I204" s="170">
        <v>35.29</v>
      </c>
      <c r="J204" s="168" t="s">
        <v>246</v>
      </c>
      <c r="K204" s="171" t="s">
        <v>246</v>
      </c>
      <c r="L204" s="170" t="s">
        <v>246</v>
      </c>
      <c r="M204" s="172">
        <f>SUM(G204+H204+I204)</f>
        <v>92.87</v>
      </c>
    </row>
    <row r="205" spans="1:14">
      <c r="A205"/>
      <c r="B205" s="116">
        <v>26</v>
      </c>
      <c r="C205" s="117" t="s">
        <v>155</v>
      </c>
      <c r="D205" s="118" t="s">
        <v>129</v>
      </c>
      <c r="E205" s="119">
        <v>2007</v>
      </c>
      <c r="F205" s="183" t="s">
        <v>26</v>
      </c>
      <c r="G205" s="168">
        <v>0</v>
      </c>
      <c r="H205" s="171">
        <v>30.53</v>
      </c>
      <c r="I205" s="170">
        <v>62.25</v>
      </c>
      <c r="J205" s="168" t="s">
        <v>246</v>
      </c>
      <c r="K205" s="171" t="s">
        <v>246</v>
      </c>
      <c r="L205" s="170" t="s">
        <v>246</v>
      </c>
      <c r="M205" s="172">
        <f>SUM(H205+I205)</f>
        <v>92.78</v>
      </c>
    </row>
    <row r="206" spans="1:14">
      <c r="A206"/>
      <c r="B206" s="116">
        <v>27</v>
      </c>
      <c r="C206" s="117" t="s">
        <v>152</v>
      </c>
      <c r="D206" s="118" t="s">
        <v>13</v>
      </c>
      <c r="E206" s="119">
        <v>2007</v>
      </c>
      <c r="F206" s="167" t="s">
        <v>5</v>
      </c>
      <c r="G206" s="168">
        <v>0</v>
      </c>
      <c r="H206" s="171">
        <v>43.06</v>
      </c>
      <c r="I206" s="170">
        <v>48.15</v>
      </c>
      <c r="J206" s="168" t="s">
        <v>246</v>
      </c>
      <c r="K206" s="171" t="s">
        <v>246</v>
      </c>
      <c r="L206" s="170" t="s">
        <v>246</v>
      </c>
      <c r="M206" s="172">
        <f>SUM(H206+I206)</f>
        <v>91.210000000000008</v>
      </c>
    </row>
    <row r="207" spans="1:14" customFormat="1">
      <c r="B207" s="155">
        <v>28</v>
      </c>
      <c r="C207" s="154" t="s">
        <v>222</v>
      </c>
      <c r="D207" s="118" t="s">
        <v>242</v>
      </c>
      <c r="E207" s="119">
        <v>2008</v>
      </c>
      <c r="F207" s="167" t="s">
        <v>5</v>
      </c>
      <c r="G207" s="168" t="s">
        <v>246</v>
      </c>
      <c r="H207" s="171" t="s">
        <v>246</v>
      </c>
      <c r="I207" s="170" t="s">
        <v>246</v>
      </c>
      <c r="J207" s="168">
        <v>40.200000000000003</v>
      </c>
      <c r="K207" s="171">
        <v>47.28</v>
      </c>
      <c r="L207" s="170">
        <v>0</v>
      </c>
      <c r="M207" s="172">
        <f>SUM(J207+K207)</f>
        <v>87.48</v>
      </c>
      <c r="N207" s="31"/>
    </row>
    <row r="208" spans="1:14" customFormat="1">
      <c r="B208" s="155">
        <v>29</v>
      </c>
      <c r="C208" s="154" t="s">
        <v>231</v>
      </c>
      <c r="D208" s="118" t="s">
        <v>13</v>
      </c>
      <c r="E208" s="119">
        <v>2012</v>
      </c>
      <c r="F208" s="167" t="s">
        <v>5</v>
      </c>
      <c r="G208" s="168" t="s">
        <v>246</v>
      </c>
      <c r="H208" s="171" t="s">
        <v>246</v>
      </c>
      <c r="I208" s="170" t="s">
        <v>246</v>
      </c>
      <c r="J208" s="168">
        <v>0</v>
      </c>
      <c r="K208" s="171">
        <v>51.87</v>
      </c>
      <c r="L208" s="170">
        <v>35.6</v>
      </c>
      <c r="M208" s="172">
        <f>SUM(K208+L208)</f>
        <v>87.47</v>
      </c>
      <c r="N208" s="31"/>
    </row>
    <row r="209" spans="1:14">
      <c r="A209"/>
      <c r="B209" s="116">
        <v>30</v>
      </c>
      <c r="C209" s="117" t="s">
        <v>145</v>
      </c>
      <c r="D209" s="118" t="s">
        <v>13</v>
      </c>
      <c r="E209" s="119">
        <v>2009</v>
      </c>
      <c r="F209" s="167" t="s">
        <v>5</v>
      </c>
      <c r="G209" s="168">
        <v>30.59</v>
      </c>
      <c r="H209" s="171">
        <v>26.03</v>
      </c>
      <c r="I209" s="170">
        <v>27.73</v>
      </c>
      <c r="J209" s="168" t="s">
        <v>246</v>
      </c>
      <c r="K209" s="171" t="s">
        <v>246</v>
      </c>
      <c r="L209" s="170" t="s">
        <v>246</v>
      </c>
      <c r="M209" s="172">
        <f>SUM(G209+H209+I209)</f>
        <v>84.350000000000009</v>
      </c>
    </row>
    <row r="210" spans="1:14">
      <c r="A210"/>
      <c r="B210" s="116">
        <v>31</v>
      </c>
      <c r="C210" s="117" t="s">
        <v>144</v>
      </c>
      <c r="D210" s="118" t="s">
        <v>13</v>
      </c>
      <c r="E210" s="119">
        <v>2009</v>
      </c>
      <c r="F210" s="167" t="s">
        <v>5</v>
      </c>
      <c r="G210" s="168">
        <v>34.369999999999997</v>
      </c>
      <c r="H210" s="171">
        <v>44.2</v>
      </c>
      <c r="I210" s="170">
        <v>0</v>
      </c>
      <c r="J210" s="168" t="s">
        <v>246</v>
      </c>
      <c r="K210" s="171" t="s">
        <v>246</v>
      </c>
      <c r="L210" s="170" t="s">
        <v>246</v>
      </c>
      <c r="M210" s="172">
        <f>SUM(G210+H210+I210)</f>
        <v>78.569999999999993</v>
      </c>
    </row>
    <row r="211" spans="1:14" customFormat="1">
      <c r="B211" s="155">
        <v>32</v>
      </c>
      <c r="C211" s="154" t="s">
        <v>230</v>
      </c>
      <c r="D211" s="118" t="s">
        <v>242</v>
      </c>
      <c r="E211" s="119">
        <v>2010</v>
      </c>
      <c r="F211" s="167" t="s">
        <v>5</v>
      </c>
      <c r="G211" s="168" t="s">
        <v>246</v>
      </c>
      <c r="H211" s="171" t="s">
        <v>246</v>
      </c>
      <c r="I211" s="170" t="s">
        <v>246</v>
      </c>
      <c r="J211" s="168">
        <v>38.659999999999997</v>
      </c>
      <c r="K211" s="171">
        <v>37.869999999999997</v>
      </c>
      <c r="L211" s="170">
        <v>0</v>
      </c>
      <c r="M211" s="172">
        <f>SUM(J211+K211)</f>
        <v>76.53</v>
      </c>
      <c r="N211" s="31"/>
    </row>
    <row r="212" spans="1:14">
      <c r="A212"/>
      <c r="B212" s="116">
        <v>33</v>
      </c>
      <c r="C212" s="117" t="s">
        <v>150</v>
      </c>
      <c r="D212" s="118" t="s">
        <v>13</v>
      </c>
      <c r="E212" s="119">
        <v>2007</v>
      </c>
      <c r="F212" s="183" t="s">
        <v>34</v>
      </c>
      <c r="G212" s="168">
        <v>19.829999999999998</v>
      </c>
      <c r="H212" s="171">
        <v>29.03</v>
      </c>
      <c r="I212" s="170">
        <v>20.37</v>
      </c>
      <c r="J212" s="168" t="s">
        <v>246</v>
      </c>
      <c r="K212" s="171" t="s">
        <v>246</v>
      </c>
      <c r="L212" s="170" t="s">
        <v>246</v>
      </c>
      <c r="M212" s="172">
        <f>SUM(G212+H212+I212)</f>
        <v>69.23</v>
      </c>
    </row>
    <row r="213" spans="1:14">
      <c r="A213"/>
      <c r="B213" s="116">
        <v>34</v>
      </c>
      <c r="C213" s="117" t="s">
        <v>148</v>
      </c>
      <c r="D213" s="118" t="s">
        <v>13</v>
      </c>
      <c r="E213" s="119">
        <v>2008</v>
      </c>
      <c r="F213" s="167" t="s">
        <v>5</v>
      </c>
      <c r="G213" s="168">
        <v>23.58</v>
      </c>
      <c r="H213" s="171">
        <v>18.71</v>
      </c>
      <c r="I213" s="170">
        <v>20.48</v>
      </c>
      <c r="J213" s="168" t="s">
        <v>246</v>
      </c>
      <c r="K213" s="171" t="s">
        <v>246</v>
      </c>
      <c r="L213" s="170" t="s">
        <v>246</v>
      </c>
      <c r="M213" s="172">
        <f>SUM(G213+H213+I213)</f>
        <v>62.769999999999996</v>
      </c>
    </row>
    <row r="214" spans="1:14">
      <c r="A214"/>
      <c r="B214" s="116">
        <v>35</v>
      </c>
      <c r="C214" s="117" t="s">
        <v>143</v>
      </c>
      <c r="D214" s="118" t="s">
        <v>13</v>
      </c>
      <c r="E214" s="119">
        <v>2009</v>
      </c>
      <c r="F214" s="167" t="s">
        <v>5</v>
      </c>
      <c r="G214" s="168">
        <v>35.200000000000003</v>
      </c>
      <c r="H214" s="171">
        <v>27.02</v>
      </c>
      <c r="I214" s="170">
        <v>0</v>
      </c>
      <c r="J214" s="168" t="s">
        <v>246</v>
      </c>
      <c r="K214" s="171" t="s">
        <v>246</v>
      </c>
      <c r="L214" s="170" t="s">
        <v>246</v>
      </c>
      <c r="M214" s="172">
        <f>SUM(G214+H214)</f>
        <v>62.22</v>
      </c>
    </row>
    <row r="215" spans="1:14">
      <c r="A215"/>
      <c r="B215" s="116">
        <v>36</v>
      </c>
      <c r="C215" s="117" t="s">
        <v>151</v>
      </c>
      <c r="D215" s="118" t="s">
        <v>13</v>
      </c>
      <c r="E215" s="119">
        <v>2009</v>
      </c>
      <c r="F215" s="167" t="s">
        <v>5</v>
      </c>
      <c r="G215" s="168">
        <v>18.899999999999999</v>
      </c>
      <c r="H215" s="171">
        <v>21.89</v>
      </c>
      <c r="I215" s="170">
        <v>16.96</v>
      </c>
      <c r="J215" s="168" t="s">
        <v>246</v>
      </c>
      <c r="K215" s="171" t="s">
        <v>246</v>
      </c>
      <c r="L215" s="170" t="s">
        <v>246</v>
      </c>
      <c r="M215" s="172">
        <f>SUM(G215+H215+I215)</f>
        <v>57.75</v>
      </c>
    </row>
    <row r="216" spans="1:14">
      <c r="A216"/>
      <c r="B216" s="116">
        <v>37</v>
      </c>
      <c r="C216" s="152" t="s">
        <v>156</v>
      </c>
      <c r="D216" s="118" t="s">
        <v>13</v>
      </c>
      <c r="E216" s="119">
        <v>2007</v>
      </c>
      <c r="F216" s="167" t="s">
        <v>5</v>
      </c>
      <c r="G216" s="168">
        <v>0</v>
      </c>
      <c r="H216" s="171">
        <v>21.22</v>
      </c>
      <c r="I216" s="170">
        <v>25.07</v>
      </c>
      <c r="J216" s="168" t="s">
        <v>246</v>
      </c>
      <c r="K216" s="171" t="s">
        <v>246</v>
      </c>
      <c r="L216" s="170" t="s">
        <v>246</v>
      </c>
      <c r="M216" s="172">
        <f>SUM(H216+I216)</f>
        <v>46.29</v>
      </c>
    </row>
    <row r="217" spans="1:14" customFormat="1">
      <c r="B217" s="155">
        <v>38</v>
      </c>
      <c r="C217" s="154" t="s">
        <v>224</v>
      </c>
      <c r="D217" s="118" t="s">
        <v>242</v>
      </c>
      <c r="E217" s="119">
        <v>2011</v>
      </c>
      <c r="F217" s="167" t="s">
        <v>14</v>
      </c>
      <c r="G217" s="168" t="s">
        <v>246</v>
      </c>
      <c r="H217" s="171" t="s">
        <v>246</v>
      </c>
      <c r="I217" s="170" t="s">
        <v>246</v>
      </c>
      <c r="J217" s="168">
        <v>0</v>
      </c>
      <c r="K217" s="171">
        <v>44.8</v>
      </c>
      <c r="L217" s="170">
        <v>0</v>
      </c>
      <c r="M217" s="172">
        <f>SUM(K217+L217)</f>
        <v>44.8</v>
      </c>
      <c r="N217" s="31"/>
    </row>
    <row r="218" spans="1:14">
      <c r="A218"/>
      <c r="B218" s="116">
        <v>39</v>
      </c>
      <c r="C218" s="117" t="s">
        <v>154</v>
      </c>
      <c r="D218" s="118" t="s">
        <v>13</v>
      </c>
      <c r="E218" s="119">
        <v>2008</v>
      </c>
      <c r="F218" s="167" t="s">
        <v>5</v>
      </c>
      <c r="G218" s="168">
        <v>0</v>
      </c>
      <c r="H218" s="171">
        <v>17.73</v>
      </c>
      <c r="I218" s="170">
        <v>24.92</v>
      </c>
      <c r="J218" s="168" t="s">
        <v>246</v>
      </c>
      <c r="K218" s="171" t="s">
        <v>246</v>
      </c>
      <c r="L218" s="170" t="s">
        <v>246</v>
      </c>
      <c r="M218" s="172">
        <f>SUM(H218+I218)</f>
        <v>42.650000000000006</v>
      </c>
    </row>
    <row r="219" spans="1:14">
      <c r="A219"/>
      <c r="B219" s="116">
        <v>40</v>
      </c>
      <c r="C219" s="117" t="s">
        <v>153</v>
      </c>
      <c r="D219" s="118" t="s">
        <v>13</v>
      </c>
      <c r="E219" s="119">
        <v>2010</v>
      </c>
      <c r="F219" s="167" t="s">
        <v>5</v>
      </c>
      <c r="G219" s="168">
        <v>0</v>
      </c>
      <c r="H219" s="171">
        <v>21.83</v>
      </c>
      <c r="I219" s="170">
        <v>0</v>
      </c>
      <c r="J219" s="168" t="s">
        <v>246</v>
      </c>
      <c r="K219" s="171" t="s">
        <v>246</v>
      </c>
      <c r="L219" s="170" t="s">
        <v>246</v>
      </c>
      <c r="M219" s="172">
        <f>SUM(H219+I219)</f>
        <v>21.83</v>
      </c>
    </row>
    <row r="220" spans="1:14" ht="16.5" thickBot="1">
      <c r="A220"/>
      <c r="B220" s="123">
        <v>41</v>
      </c>
      <c r="C220" s="153" t="s">
        <v>149</v>
      </c>
      <c r="D220" s="125" t="s">
        <v>13</v>
      </c>
      <c r="E220" s="126">
        <v>2009</v>
      </c>
      <c r="F220" s="175" t="s">
        <v>5</v>
      </c>
      <c r="G220" s="176">
        <v>21.37</v>
      </c>
      <c r="H220" s="177">
        <v>0</v>
      </c>
      <c r="I220" s="178">
        <v>0</v>
      </c>
      <c r="J220" s="176" t="s">
        <v>246</v>
      </c>
      <c r="K220" s="177" t="s">
        <v>246</v>
      </c>
      <c r="L220" s="178" t="s">
        <v>246</v>
      </c>
      <c r="M220" s="179">
        <f>SUM(G220+H220)</f>
        <v>21.37</v>
      </c>
    </row>
    <row r="221" spans="1:14" customFormat="1">
      <c r="B221" s="133"/>
      <c r="C221" s="180"/>
      <c r="D221" s="148"/>
      <c r="E221" s="133"/>
      <c r="F221" s="133"/>
      <c r="G221" s="133"/>
      <c r="H221" s="151"/>
      <c r="I221" s="135"/>
      <c r="J221" s="151"/>
      <c r="K221" s="133"/>
      <c r="L221" s="151"/>
      <c r="M221" s="151"/>
      <c r="N221" s="31"/>
    </row>
    <row r="222" spans="1:14" ht="23.25" thickBot="1">
      <c r="A222" s="7"/>
      <c r="B222" s="304" t="s">
        <v>7</v>
      </c>
      <c r="C222" s="304"/>
      <c r="D222" s="137"/>
      <c r="E222" s="137"/>
      <c r="F222" s="137"/>
      <c r="G222" s="136"/>
      <c r="H222" s="136"/>
      <c r="I222" s="136"/>
      <c r="J222" s="137"/>
      <c r="K222" s="137"/>
      <c r="L222" s="137"/>
      <c r="M222" s="204"/>
    </row>
    <row r="223" spans="1:14" ht="16.5" thickBot="1">
      <c r="A223"/>
      <c r="B223" s="138"/>
      <c r="C223" s="139"/>
      <c r="D223" s="137"/>
      <c r="E223" s="137"/>
      <c r="F223" s="137"/>
      <c r="G223" s="310" t="s">
        <v>163</v>
      </c>
      <c r="H223" s="311"/>
      <c r="I223" s="312"/>
      <c r="J223" s="310" t="s">
        <v>164</v>
      </c>
      <c r="K223" s="311"/>
      <c r="L223" s="312"/>
      <c r="M223" s="182" t="s">
        <v>245</v>
      </c>
    </row>
    <row r="224" spans="1:14" ht="16.5" thickBot="1">
      <c r="A224"/>
      <c r="B224" s="112" t="s">
        <v>0</v>
      </c>
      <c r="C224" s="113" t="s">
        <v>1</v>
      </c>
      <c r="D224" s="113" t="s">
        <v>2</v>
      </c>
      <c r="E224" s="113" t="s">
        <v>3</v>
      </c>
      <c r="F224" s="165" t="s">
        <v>4</v>
      </c>
      <c r="G224" s="112" t="s">
        <v>67</v>
      </c>
      <c r="H224" s="114" t="s">
        <v>68</v>
      </c>
      <c r="I224" s="115" t="s">
        <v>12</v>
      </c>
      <c r="J224" s="205" t="s">
        <v>67</v>
      </c>
      <c r="K224" s="206" t="s">
        <v>68</v>
      </c>
      <c r="L224" s="206" t="s">
        <v>12</v>
      </c>
      <c r="M224" s="115" t="s">
        <v>11</v>
      </c>
    </row>
    <row r="225" spans="1:13">
      <c r="A225"/>
      <c r="B225" s="140">
        <v>1</v>
      </c>
      <c r="C225" s="141" t="s">
        <v>157</v>
      </c>
      <c r="D225" s="118" t="s">
        <v>13</v>
      </c>
      <c r="E225" s="118">
        <v>2010</v>
      </c>
      <c r="F225" s="183" t="s">
        <v>5</v>
      </c>
      <c r="G225" s="186">
        <v>100</v>
      </c>
      <c r="H225" s="185">
        <v>96.68</v>
      </c>
      <c r="I225" s="170">
        <v>94.01</v>
      </c>
      <c r="J225" s="207">
        <v>74.17</v>
      </c>
      <c r="K225" s="208">
        <v>85.3</v>
      </c>
      <c r="L225" s="209">
        <v>82.75</v>
      </c>
      <c r="M225" s="172">
        <f>SUM(G225+H225+I225+K225+L225)</f>
        <v>458.74</v>
      </c>
    </row>
    <row r="226" spans="1:13" customFormat="1">
      <c r="B226" s="158">
        <v>2</v>
      </c>
      <c r="C226" s="159" t="s">
        <v>233</v>
      </c>
      <c r="D226" s="118" t="s">
        <v>242</v>
      </c>
      <c r="E226" s="160">
        <v>2009</v>
      </c>
      <c r="F226" s="167" t="s">
        <v>14</v>
      </c>
      <c r="G226" s="168" t="s">
        <v>246</v>
      </c>
      <c r="H226" s="171" t="s">
        <v>246</v>
      </c>
      <c r="I226" s="170" t="s">
        <v>246</v>
      </c>
      <c r="J226" s="168">
        <v>93.95</v>
      </c>
      <c r="K226" s="171">
        <v>100</v>
      </c>
      <c r="L226" s="170">
        <v>100</v>
      </c>
      <c r="M226" s="172">
        <f>SUM(J226+K226+L226)</f>
        <v>293.95</v>
      </c>
    </row>
    <row r="227" spans="1:13" customFormat="1">
      <c r="B227" s="158">
        <v>3</v>
      </c>
      <c r="C227" s="159" t="s">
        <v>232</v>
      </c>
      <c r="D227" s="118" t="s">
        <v>16</v>
      </c>
      <c r="E227" s="160">
        <v>2007</v>
      </c>
      <c r="F227" s="199" t="s">
        <v>5</v>
      </c>
      <c r="G227" s="168" t="s">
        <v>246</v>
      </c>
      <c r="H227" s="171" t="s">
        <v>246</v>
      </c>
      <c r="I227" s="170" t="s">
        <v>246</v>
      </c>
      <c r="J227" s="168">
        <v>100</v>
      </c>
      <c r="K227" s="171">
        <v>99.38</v>
      </c>
      <c r="L227" s="170">
        <v>89.34</v>
      </c>
      <c r="M227" s="172">
        <f>SUM(J227+K227+L227)</f>
        <v>288.72000000000003</v>
      </c>
    </row>
    <row r="228" spans="1:13" customFormat="1">
      <c r="B228" s="140">
        <v>4</v>
      </c>
      <c r="C228" s="159" t="s">
        <v>234</v>
      </c>
      <c r="D228" s="118" t="s">
        <v>242</v>
      </c>
      <c r="E228" s="118">
        <v>2008</v>
      </c>
      <c r="F228" s="167" t="s">
        <v>19</v>
      </c>
      <c r="G228" s="168" t="s">
        <v>246</v>
      </c>
      <c r="H228" s="171" t="s">
        <v>246</v>
      </c>
      <c r="I228" s="170" t="s">
        <v>246</v>
      </c>
      <c r="J228" s="168">
        <v>82.46</v>
      </c>
      <c r="K228" s="171">
        <v>97.72</v>
      </c>
      <c r="L228" s="170">
        <v>91.5</v>
      </c>
      <c r="M228" s="172">
        <f>SUM(J228+K228+L228)</f>
        <v>271.68</v>
      </c>
    </row>
    <row r="229" spans="1:13">
      <c r="A229"/>
      <c r="B229" s="140">
        <v>5</v>
      </c>
      <c r="C229" s="141" t="s">
        <v>24</v>
      </c>
      <c r="D229" s="118" t="s">
        <v>13</v>
      </c>
      <c r="E229" s="118">
        <v>2007</v>
      </c>
      <c r="F229" s="183" t="s">
        <v>5</v>
      </c>
      <c r="G229" s="186">
        <v>80.13</v>
      </c>
      <c r="H229" s="185">
        <v>88.97</v>
      </c>
      <c r="I229" s="170">
        <v>91.69</v>
      </c>
      <c r="J229" s="168" t="s">
        <v>246</v>
      </c>
      <c r="K229" s="171" t="s">
        <v>246</v>
      </c>
      <c r="L229" s="170" t="s">
        <v>246</v>
      </c>
      <c r="M229" s="172">
        <f>SUM(G229+H229+I229)</f>
        <v>260.78999999999996</v>
      </c>
    </row>
    <row r="230" spans="1:13" customFormat="1" ht="18" customHeight="1">
      <c r="B230" s="140">
        <v>6</v>
      </c>
      <c r="C230" s="159" t="s">
        <v>237</v>
      </c>
      <c r="D230" s="118" t="s">
        <v>13</v>
      </c>
      <c r="E230" s="118">
        <v>2009</v>
      </c>
      <c r="F230" s="167" t="s">
        <v>14</v>
      </c>
      <c r="G230" s="168" t="s">
        <v>246</v>
      </c>
      <c r="H230" s="171" t="s">
        <v>246</v>
      </c>
      <c r="I230" s="170" t="s">
        <v>246</v>
      </c>
      <c r="J230" s="168">
        <v>56.29</v>
      </c>
      <c r="K230" s="171">
        <v>81.209999999999994</v>
      </c>
      <c r="L230" s="170">
        <v>92.07</v>
      </c>
      <c r="M230" s="172">
        <f>SUM(J230+K230+L230)</f>
        <v>229.57</v>
      </c>
    </row>
    <row r="231" spans="1:13" customFormat="1">
      <c r="B231" s="140">
        <v>7</v>
      </c>
      <c r="C231" s="159" t="s">
        <v>236</v>
      </c>
      <c r="D231" s="119" t="s">
        <v>166</v>
      </c>
      <c r="E231" s="118">
        <v>2008</v>
      </c>
      <c r="F231" s="167" t="s">
        <v>19</v>
      </c>
      <c r="G231" s="168" t="s">
        <v>246</v>
      </c>
      <c r="H231" s="171" t="s">
        <v>246</v>
      </c>
      <c r="I231" s="170" t="s">
        <v>246</v>
      </c>
      <c r="J231" s="168">
        <v>59.58</v>
      </c>
      <c r="K231" s="171">
        <v>66.2</v>
      </c>
      <c r="L231" s="170">
        <v>95.25</v>
      </c>
      <c r="M231" s="172">
        <f>SUM(J231+K231+L231)</f>
        <v>221.03</v>
      </c>
    </row>
    <row r="232" spans="1:13">
      <c r="A232"/>
      <c r="B232" s="140">
        <v>8</v>
      </c>
      <c r="C232" s="141" t="s">
        <v>159</v>
      </c>
      <c r="D232" s="118" t="s">
        <v>13</v>
      </c>
      <c r="E232" s="118">
        <v>2008</v>
      </c>
      <c r="F232" s="183" t="s">
        <v>5</v>
      </c>
      <c r="G232" s="186">
        <v>53.02</v>
      </c>
      <c r="H232" s="185">
        <v>65</v>
      </c>
      <c r="I232" s="170">
        <v>100</v>
      </c>
      <c r="J232" s="168" t="s">
        <v>246</v>
      </c>
      <c r="K232" s="171" t="s">
        <v>246</v>
      </c>
      <c r="L232" s="170" t="s">
        <v>246</v>
      </c>
      <c r="M232" s="172">
        <f>SUM(G232+H232+I232)</f>
        <v>218.02</v>
      </c>
    </row>
    <row r="233" spans="1:13" customFormat="1">
      <c r="B233" s="140">
        <v>9</v>
      </c>
      <c r="C233" s="159" t="s">
        <v>238</v>
      </c>
      <c r="D233" s="118" t="s">
        <v>18</v>
      </c>
      <c r="E233" s="118">
        <v>2007</v>
      </c>
      <c r="F233" s="167" t="s">
        <v>19</v>
      </c>
      <c r="G233" s="168" t="s">
        <v>246</v>
      </c>
      <c r="H233" s="171" t="s">
        <v>246</v>
      </c>
      <c r="I233" s="170" t="s">
        <v>246</v>
      </c>
      <c r="J233" s="168">
        <v>55.35</v>
      </c>
      <c r="K233" s="171">
        <v>61.05</v>
      </c>
      <c r="L233" s="170">
        <v>85.52</v>
      </c>
      <c r="M233" s="172">
        <f>SUM(J233+K233+L233)</f>
        <v>201.92000000000002</v>
      </c>
    </row>
    <row r="234" spans="1:13">
      <c r="A234"/>
      <c r="B234" s="140">
        <v>10</v>
      </c>
      <c r="C234" s="141" t="s">
        <v>25</v>
      </c>
      <c r="D234" s="118" t="s">
        <v>241</v>
      </c>
      <c r="E234" s="118">
        <v>2008</v>
      </c>
      <c r="F234" s="183" t="s">
        <v>26</v>
      </c>
      <c r="G234" s="186">
        <v>42.78</v>
      </c>
      <c r="H234" s="185">
        <v>58.42</v>
      </c>
      <c r="I234" s="170">
        <v>87.65</v>
      </c>
      <c r="J234" s="168" t="s">
        <v>246</v>
      </c>
      <c r="K234" s="171" t="s">
        <v>246</v>
      </c>
      <c r="L234" s="170" t="s">
        <v>246</v>
      </c>
      <c r="M234" s="172">
        <f>SUM(G234+H234+I234)</f>
        <v>188.85000000000002</v>
      </c>
    </row>
    <row r="235" spans="1:13" customFormat="1">
      <c r="B235" s="140">
        <v>11</v>
      </c>
      <c r="C235" s="159" t="s">
        <v>235</v>
      </c>
      <c r="D235" s="118" t="s">
        <v>16</v>
      </c>
      <c r="E235" s="118">
        <v>2008</v>
      </c>
      <c r="F235" s="167" t="s">
        <v>14</v>
      </c>
      <c r="G235" s="168" t="s">
        <v>246</v>
      </c>
      <c r="H235" s="171" t="s">
        <v>246</v>
      </c>
      <c r="I235" s="170" t="s">
        <v>246</v>
      </c>
      <c r="J235" s="168">
        <v>71.180000000000007</v>
      </c>
      <c r="K235" s="171">
        <v>50.81</v>
      </c>
      <c r="L235" s="170">
        <v>63.8</v>
      </c>
      <c r="M235" s="172">
        <f>SUM(J235+K235+L235)</f>
        <v>185.79000000000002</v>
      </c>
    </row>
    <row r="236" spans="1:13">
      <c r="A236"/>
      <c r="B236" s="140">
        <v>12</v>
      </c>
      <c r="C236" s="141" t="s">
        <v>158</v>
      </c>
      <c r="D236" s="118" t="s">
        <v>13</v>
      </c>
      <c r="E236" s="118">
        <v>2008</v>
      </c>
      <c r="F236" s="183" t="s">
        <v>21</v>
      </c>
      <c r="G236" s="186">
        <v>54.78</v>
      </c>
      <c r="H236" s="185">
        <v>42.63</v>
      </c>
      <c r="I236" s="170">
        <v>83.96</v>
      </c>
      <c r="J236" s="168" t="s">
        <v>246</v>
      </c>
      <c r="K236" s="171" t="s">
        <v>246</v>
      </c>
      <c r="L236" s="170" t="s">
        <v>246</v>
      </c>
      <c r="M236" s="172">
        <f>SUM(G236+H236+I236)</f>
        <v>181.37</v>
      </c>
    </row>
    <row r="237" spans="1:13">
      <c r="A237"/>
      <c r="B237" s="140">
        <v>13</v>
      </c>
      <c r="C237" s="141" t="s">
        <v>23</v>
      </c>
      <c r="D237" s="118" t="s">
        <v>17</v>
      </c>
      <c r="E237" s="118">
        <v>2007</v>
      </c>
      <c r="F237" s="183" t="s">
        <v>20</v>
      </c>
      <c r="G237" s="168">
        <v>0</v>
      </c>
      <c r="H237" s="185">
        <v>69.61</v>
      </c>
      <c r="I237" s="170">
        <v>75.959999999999994</v>
      </c>
      <c r="J237" s="168" t="s">
        <v>246</v>
      </c>
      <c r="K237" s="171" t="s">
        <v>246</v>
      </c>
      <c r="L237" s="170" t="s">
        <v>246</v>
      </c>
      <c r="M237" s="172">
        <f>SUM(H237+I237)</f>
        <v>145.57</v>
      </c>
    </row>
    <row r="238" spans="1:13" customFormat="1">
      <c r="B238" s="140">
        <v>14</v>
      </c>
      <c r="C238" s="159" t="s">
        <v>239</v>
      </c>
      <c r="D238" s="118" t="s">
        <v>242</v>
      </c>
      <c r="E238" s="118">
        <v>2012</v>
      </c>
      <c r="F238" s="167" t="s">
        <v>14</v>
      </c>
      <c r="G238" s="168" t="s">
        <v>246</v>
      </c>
      <c r="H238" s="171" t="s">
        <v>246</v>
      </c>
      <c r="I238" s="170" t="s">
        <v>246</v>
      </c>
      <c r="J238" s="168">
        <v>49.18</v>
      </c>
      <c r="K238" s="171">
        <v>44.59</v>
      </c>
      <c r="L238" s="170">
        <v>30.98</v>
      </c>
      <c r="M238" s="172">
        <f>SUM(J238+K238+L238)</f>
        <v>124.75000000000001</v>
      </c>
    </row>
    <row r="239" spans="1:13">
      <c r="A239"/>
      <c r="B239" s="140">
        <v>15</v>
      </c>
      <c r="C239" s="141" t="s">
        <v>161</v>
      </c>
      <c r="D239" s="118" t="s">
        <v>13</v>
      </c>
      <c r="E239" s="118">
        <v>2008</v>
      </c>
      <c r="F239" s="183" t="s">
        <v>5</v>
      </c>
      <c r="G239" s="168">
        <v>0</v>
      </c>
      <c r="H239" s="185">
        <v>100</v>
      </c>
      <c r="I239" s="170">
        <v>0</v>
      </c>
      <c r="J239" s="168" t="s">
        <v>246</v>
      </c>
      <c r="K239" s="171" t="s">
        <v>246</v>
      </c>
      <c r="L239" s="170" t="s">
        <v>246</v>
      </c>
      <c r="M239" s="172">
        <f>SUM(H239+I239)</f>
        <v>100</v>
      </c>
    </row>
    <row r="240" spans="1:13">
      <c r="A240"/>
      <c r="B240" s="140">
        <v>16</v>
      </c>
      <c r="C240" s="141" t="s">
        <v>160</v>
      </c>
      <c r="D240" s="118" t="s">
        <v>13</v>
      </c>
      <c r="E240" s="118">
        <v>2008</v>
      </c>
      <c r="F240" s="183" t="s">
        <v>5</v>
      </c>
      <c r="G240" s="186">
        <v>29.85</v>
      </c>
      <c r="H240" s="185">
        <v>0</v>
      </c>
      <c r="I240" s="170">
        <v>69.489999999999995</v>
      </c>
      <c r="J240" s="168" t="s">
        <v>246</v>
      </c>
      <c r="K240" s="171" t="s">
        <v>246</v>
      </c>
      <c r="L240" s="170" t="s">
        <v>246</v>
      </c>
      <c r="M240" s="172">
        <f>SUM(G240+I240)</f>
        <v>99.34</v>
      </c>
    </row>
    <row r="241" spans="1:13" ht="16.5" thickBot="1">
      <c r="A241"/>
      <c r="B241" s="144">
        <v>17</v>
      </c>
      <c r="C241" s="145" t="s">
        <v>162</v>
      </c>
      <c r="D241" s="125" t="s">
        <v>13</v>
      </c>
      <c r="E241" s="125">
        <v>2009</v>
      </c>
      <c r="F241" s="193" t="s">
        <v>5</v>
      </c>
      <c r="G241" s="176">
        <v>0</v>
      </c>
      <c r="H241" s="194">
        <v>0</v>
      </c>
      <c r="I241" s="178">
        <v>90.79</v>
      </c>
      <c r="J241" s="176" t="s">
        <v>246</v>
      </c>
      <c r="K241" s="177" t="s">
        <v>246</v>
      </c>
      <c r="L241" s="178" t="s">
        <v>246</v>
      </c>
      <c r="M241" s="179">
        <f>SUM(H241+I241)</f>
        <v>90.79</v>
      </c>
    </row>
  </sheetData>
  <mergeCells count="31">
    <mergeCell ref="D2:I3"/>
    <mergeCell ref="G223:I223"/>
    <mergeCell ref="J223:L223"/>
    <mergeCell ref="B222:C222"/>
    <mergeCell ref="G6:I6"/>
    <mergeCell ref="G42:I42"/>
    <mergeCell ref="G95:I95"/>
    <mergeCell ref="G158:I158"/>
    <mergeCell ref="B41:C41"/>
    <mergeCell ref="B68:C68"/>
    <mergeCell ref="B85:C85"/>
    <mergeCell ref="B94:C94"/>
    <mergeCell ref="B117:C117"/>
    <mergeCell ref="G69:I69"/>
    <mergeCell ref="G86:I86"/>
    <mergeCell ref="G118:I118"/>
    <mergeCell ref="G137:I137"/>
    <mergeCell ref="G178:I178"/>
    <mergeCell ref="J6:L6"/>
    <mergeCell ref="B5:C5"/>
    <mergeCell ref="B136:C136"/>
    <mergeCell ref="B157:C157"/>
    <mergeCell ref="B177:C177"/>
    <mergeCell ref="J42:L42"/>
    <mergeCell ref="J69:L69"/>
    <mergeCell ref="J86:L86"/>
    <mergeCell ref="J95:L95"/>
    <mergeCell ref="J118:L118"/>
    <mergeCell ref="J137:L137"/>
    <mergeCell ref="J158:L158"/>
    <mergeCell ref="J178:L1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46" workbookViewId="0">
      <selection activeCell="D72" sqref="D72"/>
    </sheetView>
  </sheetViews>
  <sheetFormatPr defaultRowHeight="15"/>
  <cols>
    <col min="2" max="2" width="4.5703125" customWidth="1"/>
    <col min="3" max="3" width="23.28515625" customWidth="1"/>
    <col min="4" max="4" width="28.7109375" customWidth="1"/>
  </cols>
  <sheetData>
    <row r="1" spans="1:13">
      <c r="D1" s="309" t="s">
        <v>249</v>
      </c>
      <c r="E1" s="317"/>
      <c r="F1" s="317"/>
      <c r="G1" s="317"/>
      <c r="H1" s="317"/>
      <c r="I1" s="317"/>
    </row>
    <row r="2" spans="1:13">
      <c r="D2" s="317"/>
      <c r="E2" s="317"/>
      <c r="F2" s="317"/>
      <c r="G2" s="317"/>
      <c r="H2" s="317"/>
      <c r="I2" s="317"/>
    </row>
    <row r="3" spans="1:13">
      <c r="D3" s="317"/>
      <c r="E3" s="317"/>
      <c r="F3" s="317"/>
      <c r="G3" s="317"/>
      <c r="H3" s="317"/>
      <c r="I3" s="317"/>
    </row>
    <row r="5" spans="1:13" s="3" customFormat="1" ht="23.25" thickBot="1">
      <c r="A5"/>
      <c r="B5" s="307" t="s">
        <v>248</v>
      </c>
      <c r="C5" s="307"/>
      <c r="D5" s="8"/>
      <c r="E5" s="11"/>
      <c r="F5" s="11"/>
      <c r="G5" s="11"/>
      <c r="H5" s="13"/>
      <c r="I5" s="11"/>
      <c r="J5" s="52"/>
      <c r="K5" s="58"/>
      <c r="L5" s="59"/>
      <c r="M5" s="62"/>
    </row>
    <row r="6" spans="1:13" s="3" customFormat="1" ht="21.75" thickBot="1">
      <c r="A6"/>
      <c r="B6" s="22"/>
      <c r="C6" s="14"/>
      <c r="D6" s="8"/>
      <c r="E6" s="11"/>
      <c r="F6" s="11"/>
      <c r="G6" s="313" t="s">
        <v>163</v>
      </c>
      <c r="H6" s="314"/>
      <c r="I6" s="315"/>
      <c r="J6" s="313" t="s">
        <v>164</v>
      </c>
      <c r="K6" s="314"/>
      <c r="L6" s="315"/>
      <c r="M6" s="76" t="s">
        <v>245</v>
      </c>
    </row>
    <row r="7" spans="1:13" s="3" customFormat="1" ht="15.75">
      <c r="A7"/>
      <c r="B7" s="112" t="s">
        <v>0</v>
      </c>
      <c r="C7" s="113" t="s">
        <v>1</v>
      </c>
      <c r="D7" s="113" t="s">
        <v>2</v>
      </c>
      <c r="E7" s="113" t="s">
        <v>3</v>
      </c>
      <c r="F7" s="165" t="s">
        <v>4</v>
      </c>
      <c r="G7" s="189" t="s">
        <v>67</v>
      </c>
      <c r="H7" s="114" t="s">
        <v>68</v>
      </c>
      <c r="I7" s="115" t="s">
        <v>12</v>
      </c>
      <c r="J7" s="112" t="s">
        <v>67</v>
      </c>
      <c r="K7" s="114" t="s">
        <v>68</v>
      </c>
      <c r="L7" s="115" t="s">
        <v>12</v>
      </c>
      <c r="M7" s="166" t="s">
        <v>11</v>
      </c>
    </row>
    <row r="8" spans="1:13" s="3" customFormat="1" ht="15.75">
      <c r="A8"/>
      <c r="B8" s="116">
        <v>1</v>
      </c>
      <c r="C8" s="117" t="s">
        <v>76</v>
      </c>
      <c r="D8" s="118" t="s">
        <v>242</v>
      </c>
      <c r="E8" s="119">
        <v>1997</v>
      </c>
      <c r="F8" s="167" t="s">
        <v>64</v>
      </c>
      <c r="G8" s="168">
        <v>92.75</v>
      </c>
      <c r="H8" s="171">
        <v>100</v>
      </c>
      <c r="I8" s="170">
        <v>99.43</v>
      </c>
      <c r="J8" s="168">
        <v>100</v>
      </c>
      <c r="K8" s="169">
        <v>90.1</v>
      </c>
      <c r="L8" s="170">
        <v>91.14</v>
      </c>
      <c r="M8" s="172">
        <f>SUM(G8+H8+I8+J8+L8)</f>
        <v>483.32</v>
      </c>
    </row>
    <row r="9" spans="1:13" s="3" customFormat="1" ht="15.75">
      <c r="A9"/>
      <c r="B9" s="116">
        <v>2</v>
      </c>
      <c r="C9" s="117" t="s">
        <v>80</v>
      </c>
      <c r="D9" s="118" t="s">
        <v>242</v>
      </c>
      <c r="E9" s="119">
        <v>1999</v>
      </c>
      <c r="F9" s="167" t="s">
        <v>65</v>
      </c>
      <c r="G9" s="173">
        <v>84.88</v>
      </c>
      <c r="H9" s="171">
        <v>94.74</v>
      </c>
      <c r="I9" s="170">
        <v>89.04</v>
      </c>
      <c r="J9" s="168">
        <v>95.42</v>
      </c>
      <c r="K9" s="171">
        <v>92.32</v>
      </c>
      <c r="L9" s="170">
        <v>93.15</v>
      </c>
      <c r="M9" s="172">
        <f>SUM(H9+I9+J9+K9+L9)</f>
        <v>464.66999999999996</v>
      </c>
    </row>
    <row r="10" spans="1:13" s="3" customFormat="1" ht="15.75">
      <c r="A10"/>
      <c r="B10" s="140">
        <v>3</v>
      </c>
      <c r="C10" s="141" t="s">
        <v>89</v>
      </c>
      <c r="D10" s="118" t="s">
        <v>242</v>
      </c>
      <c r="E10" s="118">
        <v>2002</v>
      </c>
      <c r="F10" s="183" t="s">
        <v>65</v>
      </c>
      <c r="G10" s="186">
        <v>86.12</v>
      </c>
      <c r="H10" s="190">
        <v>0</v>
      </c>
      <c r="I10" s="170">
        <v>92.12</v>
      </c>
      <c r="J10" s="168">
        <v>88.35</v>
      </c>
      <c r="K10" s="171">
        <v>76.5</v>
      </c>
      <c r="L10" s="170">
        <v>79.72</v>
      </c>
      <c r="M10" s="172">
        <f>SUM(G10+I10+J10+K10+L10)</f>
        <v>422.81000000000006</v>
      </c>
    </row>
    <row r="11" spans="1:13" s="3" customFormat="1" ht="15.75">
      <c r="A11"/>
      <c r="B11" s="140">
        <v>4</v>
      </c>
      <c r="C11" s="141" t="s">
        <v>91</v>
      </c>
      <c r="D11" s="118" t="s">
        <v>241</v>
      </c>
      <c r="E11" s="118">
        <v>2002</v>
      </c>
      <c r="F11" s="183" t="s">
        <v>33</v>
      </c>
      <c r="G11" s="186">
        <v>80.930000000000007</v>
      </c>
      <c r="H11" s="185">
        <v>82.87</v>
      </c>
      <c r="I11" s="170">
        <v>80.900000000000006</v>
      </c>
      <c r="J11" s="173">
        <v>68.459999999999994</v>
      </c>
      <c r="K11" s="171">
        <v>79.63</v>
      </c>
      <c r="L11" s="170">
        <v>86.29</v>
      </c>
      <c r="M11" s="172">
        <f>SUM(G11+H11+I11+K11+L11)</f>
        <v>410.62000000000006</v>
      </c>
    </row>
    <row r="12" spans="1:13" s="3" customFormat="1" ht="15.75">
      <c r="A12"/>
      <c r="B12" s="140">
        <v>5</v>
      </c>
      <c r="C12" s="141" t="s">
        <v>90</v>
      </c>
      <c r="D12" s="118" t="s">
        <v>242</v>
      </c>
      <c r="E12" s="118">
        <v>2001</v>
      </c>
      <c r="F12" s="183" t="s">
        <v>34</v>
      </c>
      <c r="G12" s="186">
        <v>81.77</v>
      </c>
      <c r="H12" s="185">
        <v>85.52</v>
      </c>
      <c r="I12" s="191">
        <v>72.599999999999994</v>
      </c>
      <c r="J12" s="168">
        <v>79.81</v>
      </c>
      <c r="K12" s="169">
        <v>60.56</v>
      </c>
      <c r="L12" s="170">
        <v>83.35</v>
      </c>
      <c r="M12" s="172">
        <f>SUM(G12+H12+I12+J12+L12)</f>
        <v>403.04999999999995</v>
      </c>
    </row>
    <row r="13" spans="1:13" s="3" customFormat="1" ht="15.75">
      <c r="A13"/>
      <c r="B13" s="140">
        <v>6</v>
      </c>
      <c r="C13" s="141" t="s">
        <v>92</v>
      </c>
      <c r="D13" s="118" t="s">
        <v>16</v>
      </c>
      <c r="E13" s="118">
        <v>2001</v>
      </c>
      <c r="F13" s="183" t="s">
        <v>34</v>
      </c>
      <c r="G13" s="186">
        <v>76.290000000000006</v>
      </c>
      <c r="H13" s="185">
        <v>82.18</v>
      </c>
      <c r="I13" s="170">
        <v>77.41</v>
      </c>
      <c r="J13" s="192">
        <v>69.19</v>
      </c>
      <c r="K13" s="169">
        <v>61.6</v>
      </c>
      <c r="L13" s="170">
        <v>79.319999999999993</v>
      </c>
      <c r="M13" s="172">
        <f>SUM(G13+H13+I13+J13+L13)</f>
        <v>384.39000000000004</v>
      </c>
    </row>
    <row r="14" spans="1:13" s="3" customFormat="1" ht="15.75">
      <c r="A14"/>
      <c r="B14" s="140">
        <v>7</v>
      </c>
      <c r="C14" s="141" t="s">
        <v>93</v>
      </c>
      <c r="D14" s="118" t="s">
        <v>16</v>
      </c>
      <c r="E14" s="118">
        <v>2001</v>
      </c>
      <c r="F14" s="183" t="s">
        <v>34</v>
      </c>
      <c r="G14" s="186">
        <v>69.2</v>
      </c>
      <c r="H14" s="185">
        <v>73.790000000000006</v>
      </c>
      <c r="I14" s="170">
        <v>81.430000000000007</v>
      </c>
      <c r="J14" s="173">
        <v>49.91</v>
      </c>
      <c r="K14" s="171">
        <v>57.08</v>
      </c>
      <c r="L14" s="170">
        <v>79.84</v>
      </c>
      <c r="M14" s="172">
        <f>SUM(G14+H14+I14+K14+L14)</f>
        <v>361.34000000000003</v>
      </c>
    </row>
    <row r="15" spans="1:13" s="3" customFormat="1" ht="15.75">
      <c r="A15"/>
      <c r="B15" s="116">
        <v>8</v>
      </c>
      <c r="C15" s="117" t="s">
        <v>75</v>
      </c>
      <c r="D15" s="118" t="s">
        <v>15</v>
      </c>
      <c r="E15" s="119">
        <v>2000</v>
      </c>
      <c r="F15" s="167" t="s">
        <v>5</v>
      </c>
      <c r="G15" s="168">
        <v>56.14</v>
      </c>
      <c r="H15" s="171">
        <v>68.069999999999993</v>
      </c>
      <c r="I15" s="170">
        <v>49.52</v>
      </c>
      <c r="J15" s="168">
        <v>51.2</v>
      </c>
      <c r="K15" s="169">
        <v>0</v>
      </c>
      <c r="L15" s="170">
        <v>73.06</v>
      </c>
      <c r="M15" s="172">
        <f>SUM(G15+H15+I15+J15+L15)</f>
        <v>297.99</v>
      </c>
    </row>
    <row r="16" spans="1:13" ht="15.75">
      <c r="B16" s="155">
        <v>9</v>
      </c>
      <c r="C16" s="154" t="s">
        <v>172</v>
      </c>
      <c r="D16" s="119" t="s">
        <v>166</v>
      </c>
      <c r="E16" s="119">
        <v>1996</v>
      </c>
      <c r="F16" s="167" t="s">
        <v>34</v>
      </c>
      <c r="G16" s="168" t="s">
        <v>246</v>
      </c>
      <c r="H16" s="171" t="s">
        <v>246</v>
      </c>
      <c r="I16" s="170" t="s">
        <v>246</v>
      </c>
      <c r="J16" s="168">
        <v>88.14</v>
      </c>
      <c r="K16" s="171">
        <v>84.39</v>
      </c>
      <c r="L16" s="170">
        <v>95</v>
      </c>
      <c r="M16" s="172">
        <f>SUM(J16+K16+L16)</f>
        <v>267.52999999999997</v>
      </c>
    </row>
    <row r="17" spans="1:15" ht="15.75">
      <c r="B17" s="140">
        <v>10</v>
      </c>
      <c r="C17" s="141" t="s">
        <v>191</v>
      </c>
      <c r="D17" s="118" t="s">
        <v>241</v>
      </c>
      <c r="E17" s="118">
        <v>2003</v>
      </c>
      <c r="F17" s="183" t="s">
        <v>34</v>
      </c>
      <c r="G17" s="168" t="s">
        <v>246</v>
      </c>
      <c r="H17" s="171" t="s">
        <v>246</v>
      </c>
      <c r="I17" s="170" t="s">
        <v>246</v>
      </c>
      <c r="J17" s="168">
        <v>67.67</v>
      </c>
      <c r="K17" s="171">
        <v>62.86</v>
      </c>
      <c r="L17" s="170">
        <v>85.81</v>
      </c>
      <c r="M17" s="172">
        <f>SUM(J17+K17+L17)</f>
        <v>216.34</v>
      </c>
    </row>
    <row r="18" spans="1:15" ht="15.75">
      <c r="B18" s="155">
        <v>11</v>
      </c>
      <c r="C18" s="154" t="s">
        <v>167</v>
      </c>
      <c r="D18" s="119" t="s">
        <v>165</v>
      </c>
      <c r="E18" s="119">
        <v>2002</v>
      </c>
      <c r="F18" s="167" t="s">
        <v>33</v>
      </c>
      <c r="G18" s="168" t="s">
        <v>246</v>
      </c>
      <c r="H18" s="171" t="s">
        <v>246</v>
      </c>
      <c r="I18" s="170" t="s">
        <v>246</v>
      </c>
      <c r="J18" s="168">
        <v>68.03</v>
      </c>
      <c r="K18" s="171">
        <v>59.74</v>
      </c>
      <c r="L18" s="170">
        <v>73.010000000000005</v>
      </c>
      <c r="M18" s="172">
        <f>SUM(J18+K18+L18)</f>
        <v>200.78000000000003</v>
      </c>
    </row>
    <row r="19" spans="1:15" s="3" customFormat="1" ht="15.75">
      <c r="A19"/>
      <c r="B19" s="140">
        <v>12</v>
      </c>
      <c r="C19" s="141" t="s">
        <v>94</v>
      </c>
      <c r="D19" s="118" t="s">
        <v>13</v>
      </c>
      <c r="E19" s="118">
        <v>2003</v>
      </c>
      <c r="F19" s="183" t="s">
        <v>34</v>
      </c>
      <c r="G19" s="186">
        <v>67.61</v>
      </c>
      <c r="H19" s="185">
        <v>67.06</v>
      </c>
      <c r="I19" s="170">
        <v>60.65</v>
      </c>
      <c r="J19" s="168" t="s">
        <v>246</v>
      </c>
      <c r="K19" s="171" t="s">
        <v>246</v>
      </c>
      <c r="L19" s="170" t="s">
        <v>246</v>
      </c>
      <c r="M19" s="172">
        <f>SUM(G19+H19+I19)</f>
        <v>195.32000000000002</v>
      </c>
    </row>
    <row r="20" spans="1:15" ht="15.75">
      <c r="B20" s="155">
        <v>13</v>
      </c>
      <c r="C20" s="154" t="s">
        <v>177</v>
      </c>
      <c r="D20" s="118" t="s">
        <v>18</v>
      </c>
      <c r="E20" s="119">
        <v>2002</v>
      </c>
      <c r="F20" s="167" t="s">
        <v>20</v>
      </c>
      <c r="G20" s="168" t="s">
        <v>246</v>
      </c>
      <c r="H20" s="171" t="s">
        <v>246</v>
      </c>
      <c r="I20" s="170" t="s">
        <v>246</v>
      </c>
      <c r="J20" s="168">
        <v>60.27</v>
      </c>
      <c r="K20" s="171">
        <v>59.88</v>
      </c>
      <c r="L20" s="170">
        <v>70.900000000000006</v>
      </c>
      <c r="M20" s="172">
        <f t="shared" ref="M20:M28" si="0">SUM(J20+K20+L20)</f>
        <v>191.05</v>
      </c>
      <c r="O20" s="31"/>
    </row>
    <row r="21" spans="1:15" ht="15.75">
      <c r="B21" s="155">
        <v>14</v>
      </c>
      <c r="C21" s="154" t="s">
        <v>173</v>
      </c>
      <c r="D21" s="118" t="s">
        <v>241</v>
      </c>
      <c r="E21" s="119">
        <v>1996</v>
      </c>
      <c r="F21" s="167" t="s">
        <v>34</v>
      </c>
      <c r="G21" s="168" t="s">
        <v>246</v>
      </c>
      <c r="H21" s="171" t="s">
        <v>246</v>
      </c>
      <c r="I21" s="170" t="s">
        <v>246</v>
      </c>
      <c r="J21" s="168">
        <v>57.95</v>
      </c>
      <c r="K21" s="171">
        <v>60.02</v>
      </c>
      <c r="L21" s="170">
        <v>61.58</v>
      </c>
      <c r="M21" s="172">
        <f t="shared" si="0"/>
        <v>179.55</v>
      </c>
      <c r="O21" s="31"/>
    </row>
    <row r="22" spans="1:15" ht="15.75">
      <c r="B22" s="155">
        <v>15</v>
      </c>
      <c r="C22" s="154" t="s">
        <v>179</v>
      </c>
      <c r="D22" s="119" t="s">
        <v>166</v>
      </c>
      <c r="E22" s="119">
        <v>1996</v>
      </c>
      <c r="F22" s="167" t="s">
        <v>34</v>
      </c>
      <c r="G22" s="168" t="s">
        <v>246</v>
      </c>
      <c r="H22" s="171" t="s">
        <v>246</v>
      </c>
      <c r="I22" s="170" t="s">
        <v>246</v>
      </c>
      <c r="J22" s="168">
        <v>54.25</v>
      </c>
      <c r="K22" s="171">
        <v>50.91</v>
      </c>
      <c r="L22" s="170">
        <v>74.14</v>
      </c>
      <c r="M22" s="172">
        <f t="shared" si="0"/>
        <v>179.3</v>
      </c>
      <c r="O22" s="31"/>
    </row>
    <row r="23" spans="1:15" s="3" customFormat="1" ht="15.75">
      <c r="A23"/>
      <c r="B23" s="140">
        <v>16</v>
      </c>
      <c r="C23" s="141" t="s">
        <v>97</v>
      </c>
      <c r="D23" s="118" t="s">
        <v>16</v>
      </c>
      <c r="E23" s="118">
        <v>2002</v>
      </c>
      <c r="F23" s="183" t="s">
        <v>5</v>
      </c>
      <c r="G23" s="186">
        <v>47.57</v>
      </c>
      <c r="H23" s="185">
        <v>51.36</v>
      </c>
      <c r="I23" s="170">
        <v>75.540000000000006</v>
      </c>
      <c r="J23" s="168" t="s">
        <v>246</v>
      </c>
      <c r="K23" s="171" t="s">
        <v>246</v>
      </c>
      <c r="L23" s="170" t="s">
        <v>246</v>
      </c>
      <c r="M23" s="172">
        <f>SUM(G23+H23+I23)</f>
        <v>174.47000000000003</v>
      </c>
    </row>
    <row r="24" spans="1:15" ht="15.75">
      <c r="B24" s="155">
        <v>17</v>
      </c>
      <c r="C24" s="154" t="s">
        <v>170</v>
      </c>
      <c r="D24" s="118" t="s">
        <v>18</v>
      </c>
      <c r="E24" s="119">
        <v>2001</v>
      </c>
      <c r="F24" s="167" t="s">
        <v>34</v>
      </c>
      <c r="G24" s="168" t="s">
        <v>246</v>
      </c>
      <c r="H24" s="171" t="s">
        <v>246</v>
      </c>
      <c r="I24" s="170" t="s">
        <v>246</v>
      </c>
      <c r="J24" s="168">
        <v>50.17</v>
      </c>
      <c r="K24" s="171">
        <v>54.62</v>
      </c>
      <c r="L24" s="170">
        <v>62.2</v>
      </c>
      <c r="M24" s="172">
        <f t="shared" si="0"/>
        <v>166.99</v>
      </c>
      <c r="O24" s="31"/>
    </row>
    <row r="25" spans="1:15" ht="15.75">
      <c r="B25" s="155">
        <v>18</v>
      </c>
      <c r="C25" s="154" t="s">
        <v>168</v>
      </c>
      <c r="D25" s="119" t="s">
        <v>166</v>
      </c>
      <c r="E25" s="119">
        <v>1999</v>
      </c>
      <c r="F25" s="167" t="s">
        <v>20</v>
      </c>
      <c r="G25" s="168" t="s">
        <v>246</v>
      </c>
      <c r="H25" s="171" t="s">
        <v>246</v>
      </c>
      <c r="I25" s="170" t="s">
        <v>246</v>
      </c>
      <c r="J25" s="168">
        <v>41.69</v>
      </c>
      <c r="K25" s="171">
        <v>57.7</v>
      </c>
      <c r="L25" s="170">
        <v>66.73</v>
      </c>
      <c r="M25" s="172">
        <f t="shared" si="0"/>
        <v>166.12</v>
      </c>
      <c r="O25" s="31"/>
    </row>
    <row r="26" spans="1:15" s="3" customFormat="1" ht="15.75">
      <c r="A26"/>
      <c r="B26" s="140">
        <v>19</v>
      </c>
      <c r="C26" s="141" t="s">
        <v>99</v>
      </c>
      <c r="D26" s="118" t="s">
        <v>13</v>
      </c>
      <c r="E26" s="118">
        <v>2002</v>
      </c>
      <c r="F26" s="183" t="s">
        <v>33</v>
      </c>
      <c r="G26" s="168">
        <v>0</v>
      </c>
      <c r="H26" s="185">
        <v>70.87</v>
      </c>
      <c r="I26" s="170">
        <v>78.23</v>
      </c>
      <c r="J26" s="168" t="s">
        <v>246</v>
      </c>
      <c r="K26" s="171" t="s">
        <v>246</v>
      </c>
      <c r="L26" s="170" t="s">
        <v>246</v>
      </c>
      <c r="M26" s="172">
        <f>SUM(H26+I26)</f>
        <v>149.10000000000002</v>
      </c>
    </row>
    <row r="27" spans="1:15" s="3" customFormat="1" ht="15.75">
      <c r="A27"/>
      <c r="B27" s="140">
        <v>20</v>
      </c>
      <c r="C27" s="141" t="s">
        <v>96</v>
      </c>
      <c r="D27" s="118" t="s">
        <v>13</v>
      </c>
      <c r="E27" s="118">
        <v>2003</v>
      </c>
      <c r="F27" s="183" t="s">
        <v>19</v>
      </c>
      <c r="G27" s="186">
        <v>47.95</v>
      </c>
      <c r="H27" s="185">
        <v>51.73</v>
      </c>
      <c r="I27" s="170">
        <v>42.29</v>
      </c>
      <c r="J27" s="168" t="s">
        <v>246</v>
      </c>
      <c r="K27" s="171" t="s">
        <v>246</v>
      </c>
      <c r="L27" s="170" t="s">
        <v>246</v>
      </c>
      <c r="M27" s="172">
        <f>SUM(G27+H27+I27)</f>
        <v>141.97</v>
      </c>
    </row>
    <row r="28" spans="1:15" ht="15.75">
      <c r="B28" s="155">
        <v>21</v>
      </c>
      <c r="C28" s="154" t="s">
        <v>169</v>
      </c>
      <c r="D28" s="119" t="s">
        <v>166</v>
      </c>
      <c r="E28" s="119">
        <v>1998</v>
      </c>
      <c r="F28" s="167" t="s">
        <v>20</v>
      </c>
      <c r="G28" s="168" t="s">
        <v>246</v>
      </c>
      <c r="H28" s="171" t="s">
        <v>246</v>
      </c>
      <c r="I28" s="170" t="s">
        <v>246</v>
      </c>
      <c r="J28" s="168">
        <v>39.840000000000003</v>
      </c>
      <c r="K28" s="171">
        <v>51.51</v>
      </c>
      <c r="L28" s="170">
        <v>50.57</v>
      </c>
      <c r="M28" s="172">
        <f t="shared" si="0"/>
        <v>141.91999999999999</v>
      </c>
      <c r="O28" s="31"/>
    </row>
    <row r="29" spans="1:15" s="3" customFormat="1" ht="15.75">
      <c r="A29"/>
      <c r="B29" s="140">
        <v>22</v>
      </c>
      <c r="C29" s="141" t="s">
        <v>95</v>
      </c>
      <c r="D29" s="118" t="s">
        <v>16</v>
      </c>
      <c r="E29" s="118">
        <v>2002</v>
      </c>
      <c r="F29" s="183" t="s">
        <v>33</v>
      </c>
      <c r="G29" s="186">
        <v>66.52</v>
      </c>
      <c r="H29" s="185">
        <v>74.430000000000007</v>
      </c>
      <c r="I29" s="170">
        <v>0</v>
      </c>
      <c r="J29" s="168" t="s">
        <v>246</v>
      </c>
      <c r="K29" s="171" t="s">
        <v>246</v>
      </c>
      <c r="L29" s="170" t="s">
        <v>246</v>
      </c>
      <c r="M29" s="172">
        <f>SUM(G29+H29)</f>
        <v>140.94999999999999</v>
      </c>
    </row>
    <row r="30" spans="1:15" s="3" customFormat="1" ht="15.75">
      <c r="A30"/>
      <c r="B30" s="116">
        <v>23</v>
      </c>
      <c r="C30" s="117" t="s">
        <v>73</v>
      </c>
      <c r="D30" s="118" t="s">
        <v>22</v>
      </c>
      <c r="E30" s="119">
        <v>1998</v>
      </c>
      <c r="F30" s="167" t="s">
        <v>33</v>
      </c>
      <c r="G30" s="168">
        <v>41.12</v>
      </c>
      <c r="H30" s="171">
        <v>48.44</v>
      </c>
      <c r="I30" s="170">
        <v>41.08</v>
      </c>
      <c r="J30" s="168">
        <v>0</v>
      </c>
      <c r="K30" s="171">
        <v>0</v>
      </c>
      <c r="L30" s="170">
        <v>0</v>
      </c>
      <c r="M30" s="172">
        <f>SUM(G30+H30+I30)</f>
        <v>130.63999999999999</v>
      </c>
    </row>
    <row r="31" spans="1:15" s="3" customFormat="1" ht="15.75">
      <c r="A31"/>
      <c r="B31" s="116">
        <v>24</v>
      </c>
      <c r="C31" s="117" t="s">
        <v>71</v>
      </c>
      <c r="D31" s="118" t="s">
        <v>15</v>
      </c>
      <c r="E31" s="119">
        <v>1998</v>
      </c>
      <c r="F31" s="167" t="s">
        <v>33</v>
      </c>
      <c r="G31" s="168">
        <v>59.39</v>
      </c>
      <c r="H31" s="171">
        <v>0</v>
      </c>
      <c r="I31" s="170">
        <v>64.06</v>
      </c>
      <c r="J31" s="168" t="s">
        <v>246</v>
      </c>
      <c r="K31" s="171" t="s">
        <v>246</v>
      </c>
      <c r="L31" s="170" t="s">
        <v>246</v>
      </c>
      <c r="M31" s="172">
        <f>SUM(G31+I31)</f>
        <v>123.45</v>
      </c>
    </row>
    <row r="32" spans="1:15" ht="15.75">
      <c r="B32" s="155">
        <v>25</v>
      </c>
      <c r="C32" s="154" t="s">
        <v>171</v>
      </c>
      <c r="D32" s="119" t="s">
        <v>165</v>
      </c>
      <c r="E32" s="119">
        <v>1997</v>
      </c>
      <c r="F32" s="167" t="s">
        <v>65</v>
      </c>
      <c r="G32" s="168" t="s">
        <v>246</v>
      </c>
      <c r="H32" s="171" t="s">
        <v>246</v>
      </c>
      <c r="I32" s="170" t="s">
        <v>246</v>
      </c>
      <c r="J32" s="168">
        <v>54.67</v>
      </c>
      <c r="K32" s="119">
        <v>60.01</v>
      </c>
      <c r="L32" s="170">
        <v>0</v>
      </c>
      <c r="M32" s="172">
        <f>SUM(J32+K32+L32)</f>
        <v>114.68</v>
      </c>
      <c r="O32" s="31"/>
    </row>
    <row r="33" spans="1:15" ht="15.75">
      <c r="B33" s="155">
        <v>26</v>
      </c>
      <c r="C33" s="154" t="s">
        <v>180</v>
      </c>
      <c r="D33" s="119" t="s">
        <v>165</v>
      </c>
      <c r="E33" s="119">
        <v>2001</v>
      </c>
      <c r="F33" s="167" t="s">
        <v>5</v>
      </c>
      <c r="G33" s="168" t="s">
        <v>246</v>
      </c>
      <c r="H33" s="171" t="s">
        <v>246</v>
      </c>
      <c r="I33" s="170" t="s">
        <v>246</v>
      </c>
      <c r="J33" s="168">
        <v>55.26</v>
      </c>
      <c r="K33" s="119">
        <v>59.07</v>
      </c>
      <c r="L33" s="170">
        <v>0</v>
      </c>
      <c r="M33" s="172">
        <f>SUM(J33+K33+L33)</f>
        <v>114.33</v>
      </c>
      <c r="O33" s="31"/>
    </row>
    <row r="34" spans="1:15" s="3" customFormat="1" ht="15.75">
      <c r="A34"/>
      <c r="B34" s="116">
        <v>27</v>
      </c>
      <c r="C34" s="117" t="s">
        <v>77</v>
      </c>
      <c r="D34" s="118" t="s">
        <v>13</v>
      </c>
      <c r="E34" s="119">
        <v>1996</v>
      </c>
      <c r="F34" s="167" t="s">
        <v>33</v>
      </c>
      <c r="G34" s="168">
        <v>57.81</v>
      </c>
      <c r="H34" s="171">
        <v>46.6</v>
      </c>
      <c r="I34" s="170">
        <v>0</v>
      </c>
      <c r="J34" s="168" t="s">
        <v>246</v>
      </c>
      <c r="K34" s="171" t="s">
        <v>246</v>
      </c>
      <c r="L34" s="170" t="s">
        <v>246</v>
      </c>
      <c r="M34" s="172">
        <f>SUM(G34+H34)</f>
        <v>104.41</v>
      </c>
    </row>
    <row r="35" spans="1:15" s="3" customFormat="1" ht="15.75">
      <c r="A35"/>
      <c r="B35" s="140">
        <v>28</v>
      </c>
      <c r="C35" s="141" t="s">
        <v>98</v>
      </c>
      <c r="D35" s="118" t="s">
        <v>18</v>
      </c>
      <c r="E35" s="118">
        <v>2002</v>
      </c>
      <c r="F35" s="183" t="s">
        <v>20</v>
      </c>
      <c r="G35" s="186">
        <v>40.17</v>
      </c>
      <c r="H35" s="185">
        <v>0</v>
      </c>
      <c r="I35" s="170">
        <v>50.06</v>
      </c>
      <c r="J35" s="168" t="s">
        <v>246</v>
      </c>
      <c r="K35" s="171" t="s">
        <v>246</v>
      </c>
      <c r="L35" s="170" t="s">
        <v>246</v>
      </c>
      <c r="M35" s="172">
        <f>SUM(G35+I35)</f>
        <v>90.23</v>
      </c>
    </row>
    <row r="36" spans="1:15" ht="15.75">
      <c r="B36" s="155">
        <v>29</v>
      </c>
      <c r="C36" s="154" t="s">
        <v>192</v>
      </c>
      <c r="D36" s="119" t="s">
        <v>165</v>
      </c>
      <c r="E36" s="119">
        <v>2001</v>
      </c>
      <c r="F36" s="167" t="s">
        <v>19</v>
      </c>
      <c r="G36" s="168" t="s">
        <v>246</v>
      </c>
      <c r="H36" s="171" t="s">
        <v>246</v>
      </c>
      <c r="I36" s="170" t="s">
        <v>246</v>
      </c>
      <c r="J36" s="168">
        <v>0</v>
      </c>
      <c r="K36" s="171">
        <v>0</v>
      </c>
      <c r="L36" s="170">
        <v>69.510000000000005</v>
      </c>
      <c r="M36" s="172">
        <f>SUM(L36+K36)</f>
        <v>69.510000000000005</v>
      </c>
    </row>
    <row r="37" spans="1:15" s="3" customFormat="1" ht="15.75">
      <c r="A37"/>
      <c r="B37" s="116">
        <v>30</v>
      </c>
      <c r="C37" s="152" t="s">
        <v>85</v>
      </c>
      <c r="D37" s="118" t="s">
        <v>13</v>
      </c>
      <c r="E37" s="119">
        <v>1997</v>
      </c>
      <c r="F37" s="167" t="s">
        <v>33</v>
      </c>
      <c r="G37" s="168">
        <v>0</v>
      </c>
      <c r="H37" s="171">
        <v>0</v>
      </c>
      <c r="I37" s="170">
        <v>54.68</v>
      </c>
      <c r="J37" s="168" t="s">
        <v>246</v>
      </c>
      <c r="K37" s="171" t="s">
        <v>246</v>
      </c>
      <c r="L37" s="170" t="s">
        <v>246</v>
      </c>
      <c r="M37" s="172">
        <f>SUM(H37+I37)</f>
        <v>54.68</v>
      </c>
    </row>
    <row r="38" spans="1:15" s="3" customFormat="1" ht="16.5" thickBot="1">
      <c r="A38"/>
      <c r="B38" s="144">
        <v>31</v>
      </c>
      <c r="C38" s="145" t="s">
        <v>100</v>
      </c>
      <c r="D38" s="125" t="s">
        <v>13</v>
      </c>
      <c r="E38" s="125">
        <v>2002</v>
      </c>
      <c r="F38" s="193" t="s">
        <v>5</v>
      </c>
      <c r="G38" s="176">
        <v>0</v>
      </c>
      <c r="H38" s="194">
        <v>43.96</v>
      </c>
      <c r="I38" s="178">
        <v>0</v>
      </c>
      <c r="J38" s="176" t="s">
        <v>246</v>
      </c>
      <c r="K38" s="177" t="s">
        <v>246</v>
      </c>
      <c r="L38" s="178" t="s">
        <v>246</v>
      </c>
      <c r="M38" s="179">
        <f>SUM(H38+I38)</f>
        <v>43.96</v>
      </c>
    </row>
    <row r="39" spans="1:15" ht="16.5" thickBot="1">
      <c r="B39" s="157">
        <v>32</v>
      </c>
      <c r="C39" s="156" t="s">
        <v>174</v>
      </c>
      <c r="D39" s="125" t="s">
        <v>22</v>
      </c>
      <c r="E39" s="126">
        <v>2000</v>
      </c>
      <c r="F39" s="175" t="s">
        <v>33</v>
      </c>
      <c r="G39" s="176" t="s">
        <v>246</v>
      </c>
      <c r="H39" s="177" t="s">
        <v>246</v>
      </c>
      <c r="I39" s="178" t="s">
        <v>246</v>
      </c>
      <c r="J39" s="176">
        <v>0</v>
      </c>
      <c r="K39" s="126">
        <v>33.79</v>
      </c>
      <c r="L39" s="178">
        <v>0</v>
      </c>
      <c r="M39" s="179">
        <f>SUM(J39+K39+L39)</f>
        <v>33.79</v>
      </c>
      <c r="O39" s="31"/>
    </row>
    <row r="40" spans="1:15" ht="23.25" thickBot="1">
      <c r="B40" s="227" t="s">
        <v>10</v>
      </c>
      <c r="C40" s="210"/>
      <c r="D40" s="211"/>
      <c r="E40" s="212"/>
      <c r="F40" s="213"/>
      <c r="G40" s="214"/>
      <c r="H40" s="215"/>
      <c r="I40" s="216"/>
      <c r="J40" s="214"/>
      <c r="K40" s="212"/>
      <c r="L40" s="216"/>
      <c r="M40" s="217"/>
      <c r="O40" s="31"/>
    </row>
    <row r="41" spans="1:15" s="3" customFormat="1" ht="15.75">
      <c r="A41"/>
      <c r="B41" s="218">
        <v>1</v>
      </c>
      <c r="C41" s="219" t="s">
        <v>44</v>
      </c>
      <c r="D41" s="220" t="s">
        <v>242</v>
      </c>
      <c r="E41" s="220">
        <v>2003</v>
      </c>
      <c r="F41" s="221" t="s">
        <v>20</v>
      </c>
      <c r="G41" s="222">
        <v>78.14</v>
      </c>
      <c r="H41" s="223">
        <v>74.19</v>
      </c>
      <c r="I41" s="209">
        <v>84.73</v>
      </c>
      <c r="J41" s="224">
        <v>79.63</v>
      </c>
      <c r="K41" s="208">
        <v>97.94</v>
      </c>
      <c r="L41" s="225">
        <v>0</v>
      </c>
      <c r="M41" s="226">
        <f>SUM(G41+H41+I41+J41+K41)</f>
        <v>414.63</v>
      </c>
    </row>
    <row r="42" spans="1:15" s="3" customFormat="1" ht="15.75">
      <c r="A42"/>
      <c r="B42" s="140">
        <v>2</v>
      </c>
      <c r="C42" s="141" t="s">
        <v>46</v>
      </c>
      <c r="D42" s="118" t="s">
        <v>242</v>
      </c>
      <c r="E42" s="118">
        <v>2003</v>
      </c>
      <c r="F42" s="183" t="s">
        <v>20</v>
      </c>
      <c r="G42" s="186">
        <v>77.19</v>
      </c>
      <c r="H42" s="185">
        <v>80.349999999999994</v>
      </c>
      <c r="I42" s="170">
        <v>74.13</v>
      </c>
      <c r="J42" s="168">
        <v>85.76</v>
      </c>
      <c r="K42" s="169">
        <v>72.25</v>
      </c>
      <c r="L42" s="170">
        <v>93.49</v>
      </c>
      <c r="M42" s="172">
        <f>SUM(G42+H42+I42+J42+L42)</f>
        <v>410.92</v>
      </c>
    </row>
    <row r="43" spans="1:15" s="3" customFormat="1" ht="15.75">
      <c r="A43"/>
      <c r="B43" s="140">
        <v>3</v>
      </c>
      <c r="C43" s="141" t="s">
        <v>45</v>
      </c>
      <c r="D43" s="118" t="s">
        <v>16</v>
      </c>
      <c r="E43" s="118">
        <v>2003</v>
      </c>
      <c r="F43" s="183" t="s">
        <v>20</v>
      </c>
      <c r="G43" s="186">
        <v>66.17</v>
      </c>
      <c r="H43" s="185">
        <v>68.53</v>
      </c>
      <c r="I43" s="170">
        <v>67.569999999999993</v>
      </c>
      <c r="J43" s="168">
        <v>52.03</v>
      </c>
      <c r="K43" s="169">
        <v>42.74</v>
      </c>
      <c r="L43" s="170">
        <v>64.260000000000005</v>
      </c>
      <c r="M43" s="172">
        <f>SUM(G43+H43+I43+J43+L43)</f>
        <v>318.56</v>
      </c>
    </row>
    <row r="44" spans="1:15" ht="15.75">
      <c r="B44" s="140">
        <v>4</v>
      </c>
      <c r="C44" s="141" t="s">
        <v>195</v>
      </c>
      <c r="D44" s="118" t="s">
        <v>18</v>
      </c>
      <c r="E44" s="118">
        <v>2003</v>
      </c>
      <c r="F44" s="183" t="s">
        <v>34</v>
      </c>
      <c r="G44" s="168" t="s">
        <v>246</v>
      </c>
      <c r="H44" s="171" t="s">
        <v>246</v>
      </c>
      <c r="I44" s="170" t="s">
        <v>246</v>
      </c>
      <c r="J44" s="168">
        <v>69.48</v>
      </c>
      <c r="K44" s="171">
        <v>73.569999999999993</v>
      </c>
      <c r="L44" s="170">
        <v>79.319999999999993</v>
      </c>
      <c r="M44" s="172">
        <f>SUM(J44+K44+L44)</f>
        <v>222.37</v>
      </c>
    </row>
    <row r="45" spans="1:15" s="3" customFormat="1" ht="15.75">
      <c r="A45"/>
      <c r="B45" s="140">
        <v>5</v>
      </c>
      <c r="C45" s="141" t="s">
        <v>111</v>
      </c>
      <c r="D45" s="118" t="s">
        <v>15</v>
      </c>
      <c r="E45" s="118">
        <v>2003</v>
      </c>
      <c r="F45" s="183" t="s">
        <v>19</v>
      </c>
      <c r="G45" s="186">
        <v>54.56</v>
      </c>
      <c r="H45" s="185">
        <v>61.75</v>
      </c>
      <c r="I45" s="170">
        <v>0</v>
      </c>
      <c r="J45" s="168">
        <v>0</v>
      </c>
      <c r="K45" s="171">
        <v>0</v>
      </c>
      <c r="L45" s="170">
        <v>71.760000000000005</v>
      </c>
      <c r="M45" s="172">
        <f>SUM(G45+H45+L45)</f>
        <v>188.07</v>
      </c>
    </row>
    <row r="46" spans="1:15" ht="15.75">
      <c r="B46" s="140">
        <v>6</v>
      </c>
      <c r="C46" s="141" t="s">
        <v>200</v>
      </c>
      <c r="D46" s="119" t="s">
        <v>166</v>
      </c>
      <c r="E46" s="118">
        <v>2003</v>
      </c>
      <c r="F46" s="183" t="s">
        <v>19</v>
      </c>
      <c r="G46" s="168" t="s">
        <v>246</v>
      </c>
      <c r="H46" s="171" t="s">
        <v>246</v>
      </c>
      <c r="I46" s="170" t="s">
        <v>246</v>
      </c>
      <c r="J46" s="168">
        <v>0</v>
      </c>
      <c r="K46" s="171">
        <v>35.020000000000003</v>
      </c>
      <c r="L46" s="170">
        <v>75.12</v>
      </c>
      <c r="M46" s="172">
        <f>SUM(K46+L46)</f>
        <v>110.14000000000001</v>
      </c>
    </row>
    <row r="47" spans="1:15" ht="16.5" thickBot="1">
      <c r="B47" s="144">
        <v>7</v>
      </c>
      <c r="C47" s="145" t="s">
        <v>198</v>
      </c>
      <c r="D47" s="126" t="s">
        <v>165</v>
      </c>
      <c r="E47" s="125">
        <v>2003</v>
      </c>
      <c r="F47" s="193" t="s">
        <v>5</v>
      </c>
      <c r="G47" s="176" t="s">
        <v>246</v>
      </c>
      <c r="H47" s="177" t="s">
        <v>246</v>
      </c>
      <c r="I47" s="178" t="s">
        <v>246</v>
      </c>
      <c r="J47" s="176">
        <v>0</v>
      </c>
      <c r="K47" s="177">
        <v>0</v>
      </c>
      <c r="L47" s="178">
        <v>33.22</v>
      </c>
      <c r="M47" s="179">
        <f>SUM(L47+K47)</f>
        <v>33.22</v>
      </c>
    </row>
    <row r="49" spans="1:13" s="3" customFormat="1" ht="23.25" thickBot="1">
      <c r="A49"/>
      <c r="B49" s="306" t="s">
        <v>250</v>
      </c>
      <c r="C49" s="306"/>
      <c r="D49" s="8"/>
      <c r="E49" s="8"/>
      <c r="F49" s="8"/>
      <c r="G49" s="9"/>
      <c r="H49" s="16"/>
      <c r="I49" s="12"/>
      <c r="J49" s="52"/>
      <c r="K49" s="58"/>
      <c r="L49" s="52"/>
      <c r="M49" s="44"/>
    </row>
    <row r="50" spans="1:13" s="3" customFormat="1" ht="21.75" thickBot="1">
      <c r="A50"/>
      <c r="B50" s="22"/>
      <c r="C50" s="14"/>
      <c r="D50" s="8"/>
      <c r="E50" s="11"/>
      <c r="F50" s="11"/>
      <c r="G50" s="313" t="s">
        <v>163</v>
      </c>
      <c r="H50" s="314"/>
      <c r="I50" s="315"/>
      <c r="J50" s="313" t="s">
        <v>164</v>
      </c>
      <c r="K50" s="314"/>
      <c r="L50" s="315"/>
      <c r="M50" s="76" t="s">
        <v>245</v>
      </c>
    </row>
    <row r="51" spans="1:13" s="3" customFormat="1" ht="15.75">
      <c r="A51"/>
      <c r="B51" s="21" t="s">
        <v>0</v>
      </c>
      <c r="C51" s="4" t="s">
        <v>1</v>
      </c>
      <c r="D51" s="4" t="s">
        <v>2</v>
      </c>
      <c r="E51" s="4" t="s">
        <v>3</v>
      </c>
      <c r="F51" s="10" t="s">
        <v>4</v>
      </c>
      <c r="G51" s="21" t="s">
        <v>67</v>
      </c>
      <c r="H51" s="42" t="s">
        <v>68</v>
      </c>
      <c r="I51" s="43" t="s">
        <v>12</v>
      </c>
      <c r="J51" s="21" t="s">
        <v>67</v>
      </c>
      <c r="K51" s="42" t="s">
        <v>68</v>
      </c>
      <c r="L51" s="43" t="s">
        <v>12</v>
      </c>
      <c r="M51" s="75" t="s">
        <v>11</v>
      </c>
    </row>
    <row r="52" spans="1:13" s="3" customFormat="1" ht="15.75">
      <c r="A52"/>
      <c r="B52" s="24">
        <v>1</v>
      </c>
      <c r="C52" s="46" t="s">
        <v>53</v>
      </c>
      <c r="D52" s="5" t="s">
        <v>242</v>
      </c>
      <c r="E52" s="5">
        <v>1998</v>
      </c>
      <c r="F52" s="29" t="s">
        <v>65</v>
      </c>
      <c r="G52" s="50">
        <v>80.400000000000006</v>
      </c>
      <c r="H52" s="27">
        <v>78.38</v>
      </c>
      <c r="I52" s="55">
        <v>77.92</v>
      </c>
      <c r="J52" s="72">
        <v>76.989999999999995</v>
      </c>
      <c r="K52" s="53">
        <v>80.97</v>
      </c>
      <c r="L52" s="55">
        <v>81.349999999999994</v>
      </c>
      <c r="M52" s="68">
        <f>SUM(G52+H52+I52+K52+L52)</f>
        <v>399.02</v>
      </c>
    </row>
    <row r="53" spans="1:13" s="3" customFormat="1" ht="15.75">
      <c r="A53"/>
      <c r="B53" s="24">
        <v>2</v>
      </c>
      <c r="C53" s="46" t="s">
        <v>102</v>
      </c>
      <c r="D53" s="5" t="s">
        <v>13</v>
      </c>
      <c r="E53" s="5">
        <v>2002</v>
      </c>
      <c r="F53" s="29" t="s">
        <v>33</v>
      </c>
      <c r="G53" s="50">
        <v>75.47</v>
      </c>
      <c r="H53" s="27">
        <v>78.61</v>
      </c>
      <c r="I53" s="55">
        <v>79.69</v>
      </c>
      <c r="J53" s="72">
        <v>62.12</v>
      </c>
      <c r="K53" s="53">
        <v>67.72</v>
      </c>
      <c r="L53" s="55">
        <v>76.87</v>
      </c>
      <c r="M53" s="68">
        <f>SUM(G53+H53+I53+K53+L53)</f>
        <v>378.36</v>
      </c>
    </row>
    <row r="54" spans="1:13" s="3" customFormat="1" ht="15.75">
      <c r="A54"/>
      <c r="B54" s="24">
        <v>3</v>
      </c>
      <c r="C54" s="46" t="s">
        <v>54</v>
      </c>
      <c r="D54" s="5" t="s">
        <v>13</v>
      </c>
      <c r="E54" s="5">
        <v>1998</v>
      </c>
      <c r="F54" s="29" t="s">
        <v>33</v>
      </c>
      <c r="G54" s="50">
        <v>80.290000000000006</v>
      </c>
      <c r="H54" s="27">
        <v>76.67</v>
      </c>
      <c r="I54" s="55">
        <v>78</v>
      </c>
      <c r="J54" s="66">
        <v>57.4</v>
      </c>
      <c r="K54" s="53">
        <v>70.040000000000006</v>
      </c>
      <c r="L54" s="73">
        <v>46</v>
      </c>
      <c r="M54" s="68">
        <f>SUM(G54+H54+I54+J54+K54)</f>
        <v>362.40000000000003</v>
      </c>
    </row>
    <row r="55" spans="1:13" s="3" customFormat="1" ht="15.75">
      <c r="A55"/>
      <c r="B55" s="24">
        <v>4</v>
      </c>
      <c r="C55" s="46" t="s">
        <v>103</v>
      </c>
      <c r="D55" s="5" t="s">
        <v>242</v>
      </c>
      <c r="E55" s="5">
        <v>2001</v>
      </c>
      <c r="F55" s="29" t="s">
        <v>34</v>
      </c>
      <c r="G55" s="74">
        <v>60.36</v>
      </c>
      <c r="H55" s="27">
        <v>66.86</v>
      </c>
      <c r="I55" s="55">
        <v>75.930000000000007</v>
      </c>
      <c r="J55" s="66">
        <v>66.150000000000006</v>
      </c>
      <c r="K55" s="53">
        <v>69.239999999999995</v>
      </c>
      <c r="L55" s="55">
        <v>64.88</v>
      </c>
      <c r="M55" s="68">
        <f>SUM(H55+I55+J55+K55+L55)</f>
        <v>343.06</v>
      </c>
    </row>
    <row r="56" spans="1:13" s="3" customFormat="1" ht="15.75">
      <c r="A56"/>
      <c r="B56" s="24">
        <v>5</v>
      </c>
      <c r="C56" s="46" t="s">
        <v>58</v>
      </c>
      <c r="D56" s="5" t="s">
        <v>241</v>
      </c>
      <c r="E56" s="5">
        <v>1998</v>
      </c>
      <c r="F56" s="29" t="s">
        <v>34</v>
      </c>
      <c r="G56" s="50">
        <v>52.5</v>
      </c>
      <c r="H56" s="27">
        <v>62.79</v>
      </c>
      <c r="I56" s="55">
        <v>69.64</v>
      </c>
      <c r="J56" s="72">
        <v>50.49</v>
      </c>
      <c r="K56" s="53">
        <v>51.52</v>
      </c>
      <c r="L56" s="55">
        <v>58.59</v>
      </c>
      <c r="M56" s="68">
        <f>SUM(G56+H56+I56+K56+L56)</f>
        <v>295.04000000000002</v>
      </c>
    </row>
    <row r="57" spans="1:13">
      <c r="B57" s="41">
        <v>6</v>
      </c>
      <c r="C57" s="45" t="s">
        <v>201</v>
      </c>
      <c r="D57" s="5" t="s">
        <v>242</v>
      </c>
      <c r="E57" s="40">
        <v>2003</v>
      </c>
      <c r="F57" s="77" t="s">
        <v>33</v>
      </c>
      <c r="G57" s="66" t="s">
        <v>246</v>
      </c>
      <c r="H57" s="53" t="s">
        <v>246</v>
      </c>
      <c r="I57" s="55" t="s">
        <v>246</v>
      </c>
      <c r="J57" s="66">
        <v>100</v>
      </c>
      <c r="K57" s="53">
        <v>97.82</v>
      </c>
      <c r="L57" s="55">
        <v>89.64</v>
      </c>
      <c r="M57" s="68">
        <f>SUM(J57+K57+L57)</f>
        <v>287.45999999999998</v>
      </c>
    </row>
    <row r="58" spans="1:13">
      <c r="B58" s="41">
        <v>7</v>
      </c>
      <c r="C58" s="45" t="s">
        <v>202</v>
      </c>
      <c r="D58" s="5" t="s">
        <v>18</v>
      </c>
      <c r="E58" s="40">
        <v>2003</v>
      </c>
      <c r="F58" s="29" t="s">
        <v>20</v>
      </c>
      <c r="G58" s="66" t="s">
        <v>246</v>
      </c>
      <c r="H58" s="53" t="s">
        <v>246</v>
      </c>
      <c r="I58" s="55" t="s">
        <v>246</v>
      </c>
      <c r="J58" s="66">
        <v>94.66</v>
      </c>
      <c r="K58" s="53">
        <v>100</v>
      </c>
      <c r="L58" s="55">
        <v>92.05</v>
      </c>
      <c r="M58" s="68">
        <f>SUM(J58+K58+L58)</f>
        <v>286.70999999999998</v>
      </c>
    </row>
    <row r="59" spans="1:13" s="3" customFormat="1" ht="15.75">
      <c r="A59"/>
      <c r="B59" s="24">
        <v>8</v>
      </c>
      <c r="C59" s="46" t="s">
        <v>62</v>
      </c>
      <c r="D59" s="5" t="s">
        <v>15</v>
      </c>
      <c r="E59" s="5">
        <v>1999</v>
      </c>
      <c r="F59" s="29" t="s">
        <v>34</v>
      </c>
      <c r="G59" s="74">
        <v>39.24</v>
      </c>
      <c r="H59" s="27">
        <v>46.87</v>
      </c>
      <c r="I59" s="55">
        <v>57.05</v>
      </c>
      <c r="J59" s="66">
        <v>45.19</v>
      </c>
      <c r="K59" s="53">
        <v>49.44</v>
      </c>
      <c r="L59" s="55">
        <v>49.06</v>
      </c>
      <c r="M59" s="68">
        <f>SUM(H59+I59+J59+K59+L59)</f>
        <v>247.60999999999999</v>
      </c>
    </row>
    <row r="60" spans="1:13" s="3" customFormat="1" ht="15.75">
      <c r="A60"/>
      <c r="B60" s="24">
        <v>9</v>
      </c>
      <c r="C60" s="46" t="s">
        <v>63</v>
      </c>
      <c r="D60" s="5" t="s">
        <v>15</v>
      </c>
      <c r="E60" s="5">
        <v>1997</v>
      </c>
      <c r="F60" s="29" t="s">
        <v>19</v>
      </c>
      <c r="G60" s="74">
        <v>37.479999999999997</v>
      </c>
      <c r="H60" s="27">
        <v>45.57</v>
      </c>
      <c r="I60" s="55">
        <v>46.54</v>
      </c>
      <c r="J60" s="66">
        <v>41.22</v>
      </c>
      <c r="K60" s="53">
        <v>45.65</v>
      </c>
      <c r="L60" s="55">
        <v>47.17</v>
      </c>
      <c r="M60" s="68">
        <f>SUM(H60+I60+J60+K60+L60)</f>
        <v>226.14999999999998</v>
      </c>
    </row>
    <row r="61" spans="1:13">
      <c r="B61" s="35">
        <v>10</v>
      </c>
      <c r="C61" s="36" t="s">
        <v>251</v>
      </c>
      <c r="D61" s="34" t="s">
        <v>165</v>
      </c>
      <c r="E61" s="34">
        <v>1998</v>
      </c>
      <c r="F61" s="64" t="s">
        <v>65</v>
      </c>
      <c r="G61" s="66" t="s">
        <v>246</v>
      </c>
      <c r="H61" s="53" t="s">
        <v>246</v>
      </c>
      <c r="I61" s="55" t="s">
        <v>246</v>
      </c>
      <c r="J61" s="66">
        <v>60.7</v>
      </c>
      <c r="K61" s="53">
        <v>66.03</v>
      </c>
      <c r="L61" s="55">
        <v>72.41</v>
      </c>
      <c r="M61" s="68">
        <f t="shared" ref="M61:M66" si="1">SUM(J61+K61+L61)</f>
        <v>199.14</v>
      </c>
    </row>
    <row r="62" spans="1:13">
      <c r="B62" s="35">
        <v>11</v>
      </c>
      <c r="C62" s="36" t="s">
        <v>181</v>
      </c>
      <c r="D62" s="5" t="s">
        <v>18</v>
      </c>
      <c r="E62" s="34">
        <v>1997</v>
      </c>
      <c r="F62" s="64" t="s">
        <v>33</v>
      </c>
      <c r="G62" s="66" t="s">
        <v>246</v>
      </c>
      <c r="H62" s="53" t="s">
        <v>246</v>
      </c>
      <c r="I62" s="55" t="s">
        <v>246</v>
      </c>
      <c r="J62" s="66">
        <v>57.17</v>
      </c>
      <c r="K62" s="53">
        <v>65.849999999999994</v>
      </c>
      <c r="L62" s="55">
        <v>69.53</v>
      </c>
      <c r="M62" s="68">
        <f t="shared" si="1"/>
        <v>192.55</v>
      </c>
    </row>
    <row r="63" spans="1:13">
      <c r="B63" s="35">
        <v>12</v>
      </c>
      <c r="C63" s="36" t="s">
        <v>186</v>
      </c>
      <c r="D63" s="34" t="s">
        <v>166</v>
      </c>
      <c r="E63" s="34">
        <v>1998</v>
      </c>
      <c r="F63" s="64" t="s">
        <v>19</v>
      </c>
      <c r="G63" s="66" t="s">
        <v>246</v>
      </c>
      <c r="H63" s="53" t="s">
        <v>246</v>
      </c>
      <c r="I63" s="55" t="s">
        <v>246</v>
      </c>
      <c r="J63" s="66">
        <v>55.7</v>
      </c>
      <c r="K63" s="53">
        <v>52.28</v>
      </c>
      <c r="L63" s="55">
        <v>75.099999999999994</v>
      </c>
      <c r="M63" s="68">
        <f t="shared" si="1"/>
        <v>183.07999999999998</v>
      </c>
    </row>
    <row r="64" spans="1:13">
      <c r="B64" s="35">
        <v>13</v>
      </c>
      <c r="C64" s="36" t="s">
        <v>187</v>
      </c>
      <c r="D64" s="5" t="s">
        <v>242</v>
      </c>
      <c r="E64" s="34">
        <v>1997</v>
      </c>
      <c r="F64" s="64" t="s">
        <v>64</v>
      </c>
      <c r="G64" s="66" t="s">
        <v>246</v>
      </c>
      <c r="H64" s="53" t="s">
        <v>246</v>
      </c>
      <c r="I64" s="55" t="s">
        <v>246</v>
      </c>
      <c r="J64" s="66">
        <v>58.16</v>
      </c>
      <c r="K64" s="53">
        <v>58.22</v>
      </c>
      <c r="L64" s="55">
        <v>65.31</v>
      </c>
      <c r="M64" s="68">
        <f t="shared" si="1"/>
        <v>181.69</v>
      </c>
    </row>
    <row r="65" spans="1:14">
      <c r="B65" s="24">
        <v>14</v>
      </c>
      <c r="C65" s="46" t="s">
        <v>193</v>
      </c>
      <c r="D65" s="34" t="s">
        <v>166</v>
      </c>
      <c r="E65" s="5">
        <v>2002</v>
      </c>
      <c r="F65" s="29" t="s">
        <v>5</v>
      </c>
      <c r="G65" s="66" t="s">
        <v>246</v>
      </c>
      <c r="H65" s="53" t="s">
        <v>246</v>
      </c>
      <c r="I65" s="55" t="s">
        <v>246</v>
      </c>
      <c r="J65" s="66">
        <v>22.57</v>
      </c>
      <c r="K65" s="53">
        <v>42.54</v>
      </c>
      <c r="L65" s="55">
        <v>42.18</v>
      </c>
      <c r="M65" s="68">
        <f t="shared" si="1"/>
        <v>107.28999999999999</v>
      </c>
    </row>
    <row r="66" spans="1:14" ht="15" customHeight="1">
      <c r="B66" s="35">
        <v>15</v>
      </c>
      <c r="C66" s="36" t="s">
        <v>183</v>
      </c>
      <c r="D66" s="34" t="s">
        <v>165</v>
      </c>
      <c r="E66" s="34">
        <v>2000</v>
      </c>
      <c r="F66" s="64" t="s">
        <v>19</v>
      </c>
      <c r="G66" s="66" t="s">
        <v>246</v>
      </c>
      <c r="H66" s="53" t="s">
        <v>246</v>
      </c>
      <c r="I66" s="55" t="s">
        <v>246</v>
      </c>
      <c r="J66" s="66">
        <v>24.53</v>
      </c>
      <c r="K66" s="53">
        <v>27.16</v>
      </c>
      <c r="L66" s="55">
        <v>26.37</v>
      </c>
      <c r="M66" s="68">
        <f t="shared" si="1"/>
        <v>78.06</v>
      </c>
      <c r="N66" s="31"/>
    </row>
    <row r="67" spans="1:14" s="3" customFormat="1" ht="15.75">
      <c r="A67"/>
      <c r="B67" s="24">
        <v>16</v>
      </c>
      <c r="C67" s="46" t="s">
        <v>106</v>
      </c>
      <c r="D67" s="5" t="s">
        <v>13</v>
      </c>
      <c r="E67" s="5">
        <v>2002</v>
      </c>
      <c r="F67" s="29" t="s">
        <v>33</v>
      </c>
      <c r="G67" s="66">
        <v>0</v>
      </c>
      <c r="H67" s="27">
        <v>46.34</v>
      </c>
      <c r="I67" s="55">
        <v>64.69</v>
      </c>
      <c r="J67" s="66" t="s">
        <v>246</v>
      </c>
      <c r="K67" s="53" t="s">
        <v>246</v>
      </c>
      <c r="L67" s="55" t="s">
        <v>246</v>
      </c>
      <c r="M67" s="68">
        <f>SUM(H954+I67)</f>
        <v>64.69</v>
      </c>
    </row>
    <row r="68" spans="1:14" s="3" customFormat="1" ht="16.5" thickBot="1">
      <c r="A68"/>
      <c r="B68" s="25">
        <v>17</v>
      </c>
      <c r="C68" s="47" t="s">
        <v>105</v>
      </c>
      <c r="D68" s="6" t="s">
        <v>13</v>
      </c>
      <c r="E68" s="6">
        <v>2003</v>
      </c>
      <c r="F68" s="30" t="s">
        <v>19</v>
      </c>
      <c r="G68" s="51">
        <v>45.21</v>
      </c>
      <c r="H68" s="28">
        <v>42.98</v>
      </c>
      <c r="I68" s="56">
        <v>54.28</v>
      </c>
      <c r="J68" s="67" t="s">
        <v>246</v>
      </c>
      <c r="K68" s="54" t="s">
        <v>246</v>
      </c>
      <c r="L68" s="56" t="s">
        <v>246</v>
      </c>
      <c r="M68" s="69">
        <f>SUM(G946+H946+I68)</f>
        <v>54.28</v>
      </c>
    </row>
    <row r="69" spans="1:14" ht="15.75" thickBot="1">
      <c r="B69" s="37">
        <v>18</v>
      </c>
      <c r="C69" s="38" t="s">
        <v>188</v>
      </c>
      <c r="D69" s="39" t="s">
        <v>166</v>
      </c>
      <c r="E69" s="39">
        <v>2000</v>
      </c>
      <c r="F69" s="65" t="s">
        <v>19</v>
      </c>
      <c r="G69" s="67" t="s">
        <v>246</v>
      </c>
      <c r="H69" s="54" t="s">
        <v>246</v>
      </c>
      <c r="I69" s="56" t="s">
        <v>246</v>
      </c>
      <c r="J69" s="67">
        <v>0</v>
      </c>
      <c r="K69" s="54">
        <v>41.29</v>
      </c>
      <c r="L69" s="56">
        <v>0</v>
      </c>
      <c r="M69" s="69">
        <f>SUM(K69+L69)</f>
        <v>41.29</v>
      </c>
      <c r="N69" s="31"/>
    </row>
    <row r="70" spans="1:14" ht="23.25" thickBot="1">
      <c r="B70" s="228" t="s">
        <v>9</v>
      </c>
      <c r="C70" s="84"/>
      <c r="D70" s="85"/>
      <c r="E70" s="85"/>
      <c r="F70" s="86"/>
      <c r="G70" s="80"/>
      <c r="H70" s="82"/>
      <c r="I70" s="81"/>
      <c r="J70" s="80"/>
      <c r="K70" s="82"/>
      <c r="L70" s="81"/>
      <c r="M70" s="83"/>
      <c r="N70" s="31"/>
    </row>
    <row r="71" spans="1:14">
      <c r="B71" s="87">
        <v>1</v>
      </c>
      <c r="C71" s="88" t="s">
        <v>104</v>
      </c>
      <c r="D71" s="89" t="s">
        <v>13</v>
      </c>
      <c r="E71" s="89">
        <v>2003</v>
      </c>
      <c r="F71" s="90" t="s">
        <v>19</v>
      </c>
      <c r="G71" s="91">
        <v>64.66</v>
      </c>
      <c r="H71" s="92">
        <v>59.97</v>
      </c>
      <c r="I71" s="94">
        <v>58.4</v>
      </c>
      <c r="J71" s="93">
        <v>79.17</v>
      </c>
      <c r="K71" s="71">
        <v>63.83</v>
      </c>
      <c r="L71" s="70">
        <v>75.33</v>
      </c>
      <c r="M71" s="95">
        <f>SUM(G71+H71+J71+K71+L71)</f>
        <v>342.96</v>
      </c>
    </row>
    <row r="72" spans="1:14">
      <c r="B72" s="41">
        <v>2</v>
      </c>
      <c r="C72" s="45" t="s">
        <v>201</v>
      </c>
      <c r="D72" s="5" t="s">
        <v>242</v>
      </c>
      <c r="E72" s="40">
        <v>2003</v>
      </c>
      <c r="F72" s="77" t="s">
        <v>33</v>
      </c>
      <c r="G72" s="66" t="s">
        <v>246</v>
      </c>
      <c r="H72" s="53" t="s">
        <v>246</v>
      </c>
      <c r="I72" s="55" t="s">
        <v>246</v>
      </c>
      <c r="J72" s="66">
        <v>100</v>
      </c>
      <c r="K72" s="53">
        <v>97.82</v>
      </c>
      <c r="L72" s="55">
        <v>89.64</v>
      </c>
      <c r="M72" s="68">
        <f>SUM(J72+K72+L72)</f>
        <v>287.45999999999998</v>
      </c>
    </row>
    <row r="73" spans="1:14">
      <c r="B73" s="41">
        <v>3</v>
      </c>
      <c r="C73" s="45" t="s">
        <v>202</v>
      </c>
      <c r="D73" s="5" t="s">
        <v>18</v>
      </c>
      <c r="E73" s="40">
        <v>2003</v>
      </c>
      <c r="F73" s="29" t="s">
        <v>20</v>
      </c>
      <c r="G73" s="66" t="s">
        <v>246</v>
      </c>
      <c r="H73" s="53" t="s">
        <v>246</v>
      </c>
      <c r="I73" s="55" t="s">
        <v>246</v>
      </c>
      <c r="J73" s="66">
        <v>94.66</v>
      </c>
      <c r="K73" s="53">
        <v>100</v>
      </c>
      <c r="L73" s="55">
        <v>92.05</v>
      </c>
      <c r="M73" s="68">
        <f>SUM(J73+K73+L73)</f>
        <v>286.70999999999998</v>
      </c>
    </row>
    <row r="74" spans="1:14" s="3" customFormat="1" ht="16.5" thickBot="1">
      <c r="A74"/>
      <c r="B74" s="25">
        <v>4</v>
      </c>
      <c r="C74" s="47" t="s">
        <v>121</v>
      </c>
      <c r="D74" s="6" t="s">
        <v>15</v>
      </c>
      <c r="E74" s="6">
        <v>2003</v>
      </c>
      <c r="F74" s="30" t="s">
        <v>19</v>
      </c>
      <c r="G74" s="96">
        <v>37.99</v>
      </c>
      <c r="H74" s="28">
        <v>44.61</v>
      </c>
      <c r="I74" s="56">
        <v>47.34</v>
      </c>
      <c r="J74" s="97">
        <v>40.21</v>
      </c>
      <c r="K74" s="54">
        <v>57.49</v>
      </c>
      <c r="L74" s="56">
        <v>58.47</v>
      </c>
      <c r="M74" s="69">
        <f>SUM(H74+I74+J74+K74+L74)</f>
        <v>248.12</v>
      </c>
    </row>
  </sheetData>
  <mergeCells count="7">
    <mergeCell ref="G50:I50"/>
    <mergeCell ref="J50:L50"/>
    <mergeCell ref="D1:I3"/>
    <mergeCell ref="B5:C5"/>
    <mergeCell ref="G6:I6"/>
    <mergeCell ref="J6:L6"/>
    <mergeCell ref="B49:C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16" workbookViewId="0">
      <selection activeCell="D31" sqref="D31"/>
    </sheetView>
  </sheetViews>
  <sheetFormatPr defaultRowHeight="15"/>
  <cols>
    <col min="2" max="2" width="4.7109375" customWidth="1"/>
    <col min="3" max="3" width="26.28515625" customWidth="1"/>
    <col min="4" max="4" width="26.7109375" customWidth="1"/>
    <col min="5" max="5" width="14.28515625" style="99" customWidth="1"/>
    <col min="6" max="6" width="14.140625" style="99" customWidth="1"/>
    <col min="7" max="7" width="18.28515625" customWidth="1"/>
    <col min="8" max="8" width="9.140625" style="99"/>
  </cols>
  <sheetData>
    <row r="2" spans="2:11" ht="18.75" customHeight="1">
      <c r="C2" s="316" t="s">
        <v>261</v>
      </c>
      <c r="D2" s="316"/>
      <c r="E2" s="316"/>
      <c r="F2" s="316"/>
      <c r="G2" s="316"/>
      <c r="H2" s="316"/>
      <c r="I2" s="316"/>
      <c r="J2" s="79"/>
      <c r="K2" s="79"/>
    </row>
    <row r="3" spans="2:11" ht="18.75" customHeight="1">
      <c r="C3" s="79"/>
      <c r="D3" s="98" t="s">
        <v>262</v>
      </c>
      <c r="E3" s="79"/>
      <c r="F3" s="79"/>
      <c r="G3" s="79"/>
      <c r="H3" s="98"/>
      <c r="I3" s="79"/>
      <c r="J3" s="79"/>
      <c r="K3" s="79"/>
    </row>
    <row r="4" spans="2:11" ht="18.75" customHeight="1">
      <c r="C4" s="79"/>
      <c r="D4" s="79" t="s">
        <v>263</v>
      </c>
      <c r="E4" s="79"/>
      <c r="F4" s="79"/>
      <c r="G4" s="79"/>
      <c r="H4" s="98"/>
      <c r="I4" s="79"/>
      <c r="J4" s="79"/>
      <c r="K4" s="79"/>
    </row>
    <row r="6" spans="2:11" ht="22.5">
      <c r="B6" s="102" t="s">
        <v>69</v>
      </c>
    </row>
    <row r="7" spans="2:11" ht="15.75" thickBot="1"/>
    <row r="8" spans="2:11" ht="15.75">
      <c r="B8" s="229" t="s">
        <v>0</v>
      </c>
      <c r="C8" s="114" t="s">
        <v>1</v>
      </c>
      <c r="D8" s="114" t="s">
        <v>252</v>
      </c>
      <c r="E8" s="114" t="s">
        <v>3</v>
      </c>
      <c r="F8" s="114" t="s">
        <v>4</v>
      </c>
      <c r="G8" s="114" t="s">
        <v>254</v>
      </c>
      <c r="H8" s="115" t="s">
        <v>6</v>
      </c>
    </row>
    <row r="9" spans="2:11" ht="15.75">
      <c r="B9" s="155">
        <v>1</v>
      </c>
      <c r="C9" s="230" t="s">
        <v>253</v>
      </c>
      <c r="D9" s="231" t="s">
        <v>165</v>
      </c>
      <c r="E9" s="231">
        <v>1994</v>
      </c>
      <c r="F9" s="231" t="s">
        <v>64</v>
      </c>
      <c r="G9" s="232">
        <v>4.1226851851851855E-2</v>
      </c>
      <c r="H9" s="233">
        <v>100</v>
      </c>
    </row>
    <row r="10" spans="2:11" ht="15.75">
      <c r="B10" s="155">
        <v>2</v>
      </c>
      <c r="C10" s="234" t="s">
        <v>176</v>
      </c>
      <c r="D10" s="119" t="s">
        <v>241</v>
      </c>
      <c r="E10" s="119">
        <v>1986</v>
      </c>
      <c r="F10" s="119" t="s">
        <v>64</v>
      </c>
      <c r="G10" s="120">
        <v>4.207175925925926E-2</v>
      </c>
      <c r="H10" s="235">
        <v>97.99</v>
      </c>
    </row>
    <row r="11" spans="2:11" ht="15.75">
      <c r="B11" s="155">
        <v>3</v>
      </c>
      <c r="C11" s="234" t="s">
        <v>76</v>
      </c>
      <c r="D11" s="119" t="s">
        <v>260</v>
      </c>
      <c r="E11" s="119">
        <v>1997</v>
      </c>
      <c r="F11" s="119" t="s">
        <v>64</v>
      </c>
      <c r="G11" s="120">
        <v>4.4756944444444446E-2</v>
      </c>
      <c r="H11" s="235">
        <v>92.11</v>
      </c>
    </row>
    <row r="12" spans="2:11" ht="15.75">
      <c r="B12" s="155">
        <v>4</v>
      </c>
      <c r="C12" s="234" t="s">
        <v>70</v>
      </c>
      <c r="D12" s="119" t="s">
        <v>260</v>
      </c>
      <c r="E12" s="119">
        <v>1994</v>
      </c>
      <c r="F12" s="119" t="s">
        <v>64</v>
      </c>
      <c r="G12" s="120">
        <v>4.6724537037037044E-2</v>
      </c>
      <c r="H12" s="235">
        <v>88.23</v>
      </c>
    </row>
    <row r="13" spans="2:11" ht="15.75">
      <c r="B13" s="155">
        <v>5</v>
      </c>
      <c r="C13" s="234" t="s">
        <v>78</v>
      </c>
      <c r="D13" s="119" t="s">
        <v>241</v>
      </c>
      <c r="E13" s="119">
        <v>1992</v>
      </c>
      <c r="F13" s="119" t="s">
        <v>65</v>
      </c>
      <c r="G13" s="120">
        <v>5.2638888888888895E-2</v>
      </c>
      <c r="H13" s="235">
        <v>78.319999999999993</v>
      </c>
    </row>
    <row r="14" spans="2:11" ht="15.75">
      <c r="B14" s="155">
        <v>6</v>
      </c>
      <c r="C14" s="234" t="s">
        <v>255</v>
      </c>
      <c r="D14" s="119" t="s">
        <v>165</v>
      </c>
      <c r="E14" s="119">
        <v>1993</v>
      </c>
      <c r="F14" s="119" t="s">
        <v>33</v>
      </c>
      <c r="G14" s="120">
        <v>5.3726851851851852E-2</v>
      </c>
      <c r="H14" s="235">
        <v>76.73</v>
      </c>
    </row>
    <row r="15" spans="2:11" ht="15.75">
      <c r="B15" s="155">
        <v>7</v>
      </c>
      <c r="C15" s="234" t="s">
        <v>171</v>
      </c>
      <c r="D15" s="119" t="s">
        <v>165</v>
      </c>
      <c r="E15" s="119">
        <v>1997</v>
      </c>
      <c r="F15" s="119" t="s">
        <v>65</v>
      </c>
      <c r="G15" s="120">
        <v>7.8333333333333324E-2</v>
      </c>
      <c r="H15" s="235">
        <v>52.72</v>
      </c>
    </row>
    <row r="16" spans="2:11" ht="15.75">
      <c r="B16" s="155">
        <v>8</v>
      </c>
      <c r="C16" s="234" t="s">
        <v>173</v>
      </c>
      <c r="D16" s="119" t="s">
        <v>241</v>
      </c>
      <c r="E16" s="119">
        <v>1996</v>
      </c>
      <c r="F16" s="119"/>
      <c r="G16" s="120">
        <v>7.8935185185185178E-2</v>
      </c>
      <c r="H16" s="235">
        <v>52.23</v>
      </c>
    </row>
    <row r="17" spans="2:8" ht="15.75">
      <c r="B17" s="155">
        <v>9</v>
      </c>
      <c r="C17" s="234" t="s">
        <v>256</v>
      </c>
      <c r="D17" s="119" t="s">
        <v>165</v>
      </c>
      <c r="E17" s="119">
        <v>1996</v>
      </c>
      <c r="F17" s="119" t="s">
        <v>65</v>
      </c>
      <c r="G17" s="119" t="s">
        <v>259</v>
      </c>
      <c r="H17" s="235">
        <v>0</v>
      </c>
    </row>
    <row r="18" spans="2:8" ht="15.75">
      <c r="B18" s="155">
        <v>10</v>
      </c>
      <c r="C18" s="234" t="s">
        <v>257</v>
      </c>
      <c r="D18" s="119" t="s">
        <v>165</v>
      </c>
      <c r="E18" s="119">
        <v>1997</v>
      </c>
      <c r="F18" s="119"/>
      <c r="G18" s="119" t="s">
        <v>259</v>
      </c>
      <c r="H18" s="235">
        <v>0</v>
      </c>
    </row>
    <row r="19" spans="2:8" ht="15.75">
      <c r="B19" s="155">
        <v>11</v>
      </c>
      <c r="C19" s="234" t="s">
        <v>258</v>
      </c>
      <c r="D19" s="119" t="s">
        <v>165</v>
      </c>
      <c r="E19" s="119">
        <v>1999</v>
      </c>
      <c r="F19" s="119" t="s">
        <v>33</v>
      </c>
      <c r="G19" s="119" t="s">
        <v>259</v>
      </c>
      <c r="H19" s="235">
        <v>0</v>
      </c>
    </row>
    <row r="20" spans="2:8" ht="16.5" thickBot="1">
      <c r="B20" s="157">
        <v>12</v>
      </c>
      <c r="C20" s="236" t="s">
        <v>80</v>
      </c>
      <c r="D20" s="126" t="s">
        <v>260</v>
      </c>
      <c r="E20" s="126">
        <v>1999</v>
      </c>
      <c r="F20" s="126" t="s">
        <v>65</v>
      </c>
      <c r="G20" s="126" t="s">
        <v>259</v>
      </c>
      <c r="H20" s="237">
        <v>0</v>
      </c>
    </row>
    <row r="21" spans="2:8" ht="15.75">
      <c r="B21" s="139"/>
      <c r="C21" s="139"/>
      <c r="D21" s="139"/>
      <c r="E21" s="137"/>
      <c r="F21" s="137"/>
      <c r="G21" s="139"/>
      <c r="H21" s="137"/>
    </row>
    <row r="22" spans="2:8" ht="22.5">
      <c r="B22" s="102" t="s">
        <v>66</v>
      </c>
      <c r="C22" s="139"/>
      <c r="D22" s="139"/>
      <c r="E22" s="137"/>
      <c r="F22" s="137"/>
      <c r="G22" s="139"/>
      <c r="H22" s="137"/>
    </row>
    <row r="23" spans="2:8" ht="16.5" thickBot="1">
      <c r="B23" s="139"/>
      <c r="C23" s="139"/>
      <c r="D23" s="139"/>
      <c r="E23" s="137"/>
      <c r="F23" s="137"/>
      <c r="G23" s="139"/>
      <c r="H23" s="137"/>
    </row>
    <row r="24" spans="2:8" ht="15.75">
      <c r="B24" s="229" t="s">
        <v>0</v>
      </c>
      <c r="C24" s="114" t="s">
        <v>1</v>
      </c>
      <c r="D24" s="114" t="s">
        <v>252</v>
      </c>
      <c r="E24" s="114" t="s">
        <v>3</v>
      </c>
      <c r="F24" s="114" t="s">
        <v>4</v>
      </c>
      <c r="G24" s="114" t="s">
        <v>254</v>
      </c>
      <c r="H24" s="115" t="s">
        <v>6</v>
      </c>
    </row>
    <row r="25" spans="2:8" ht="15.75">
      <c r="B25" s="155">
        <v>1</v>
      </c>
      <c r="C25" s="230" t="s">
        <v>51</v>
      </c>
      <c r="D25" s="119" t="s">
        <v>241</v>
      </c>
      <c r="E25" s="231">
        <v>1995</v>
      </c>
      <c r="F25" s="231" t="s">
        <v>64</v>
      </c>
      <c r="G25" s="232">
        <v>3.8726851851851853E-2</v>
      </c>
      <c r="H25" s="233">
        <v>100</v>
      </c>
    </row>
    <row r="26" spans="2:8" ht="15.75">
      <c r="B26" s="155">
        <v>2</v>
      </c>
      <c r="C26" s="234" t="s">
        <v>56</v>
      </c>
      <c r="D26" s="119" t="s">
        <v>241</v>
      </c>
      <c r="E26" s="119">
        <v>1974</v>
      </c>
      <c r="F26" s="119" t="s">
        <v>64</v>
      </c>
      <c r="G26" s="120">
        <v>4.252314814814815E-2</v>
      </c>
      <c r="H26" s="235">
        <v>91.07</v>
      </c>
    </row>
    <row r="27" spans="2:8" ht="15.75">
      <c r="B27" s="155">
        <v>3</v>
      </c>
      <c r="C27" s="234" t="s">
        <v>251</v>
      </c>
      <c r="D27" s="119" t="s">
        <v>165</v>
      </c>
      <c r="E27" s="119">
        <v>1998</v>
      </c>
      <c r="F27" s="119" t="s">
        <v>65</v>
      </c>
      <c r="G27" s="120">
        <v>5.8680555555555548E-2</v>
      </c>
      <c r="H27" s="235">
        <v>66</v>
      </c>
    </row>
    <row r="28" spans="2:8" ht="15.75">
      <c r="B28" s="155">
        <v>4</v>
      </c>
      <c r="C28" s="234" t="s">
        <v>103</v>
      </c>
      <c r="D28" s="119" t="s">
        <v>260</v>
      </c>
      <c r="E28" s="119">
        <v>2001</v>
      </c>
      <c r="F28" s="119" t="s">
        <v>34</v>
      </c>
      <c r="G28" s="120">
        <v>8.8344907407407414E-2</v>
      </c>
      <c r="H28" s="235">
        <v>43.84</v>
      </c>
    </row>
    <row r="29" spans="2:8" ht="16.5" thickBot="1">
      <c r="B29" s="157">
        <v>5</v>
      </c>
      <c r="C29" s="236" t="s">
        <v>53</v>
      </c>
      <c r="D29" s="126" t="s">
        <v>260</v>
      </c>
      <c r="E29" s="126">
        <v>1998</v>
      </c>
      <c r="F29" s="126" t="s">
        <v>65</v>
      </c>
      <c r="G29" s="126" t="s">
        <v>259</v>
      </c>
      <c r="H29" s="237">
        <v>0</v>
      </c>
    </row>
    <row r="30" spans="2:8" ht="15.75">
      <c r="B30" s="139"/>
      <c r="C30" s="139"/>
      <c r="D30" s="139"/>
      <c r="E30" s="139"/>
      <c r="F30" s="139"/>
      <c r="G30" s="139"/>
      <c r="H30" s="139"/>
    </row>
    <row r="31" spans="2:8" ht="23.25">
      <c r="B31" s="102" t="s">
        <v>88</v>
      </c>
      <c r="C31" s="242"/>
      <c r="D31" s="139"/>
      <c r="E31" s="139"/>
      <c r="F31" s="139"/>
      <c r="G31" s="139"/>
      <c r="H31" s="139"/>
    </row>
    <row r="32" spans="2:8" ht="16.5" thickBot="1">
      <c r="B32" s="139"/>
      <c r="C32" s="139"/>
      <c r="D32" s="139"/>
      <c r="E32" s="139"/>
      <c r="F32" s="139"/>
      <c r="G32" s="139"/>
      <c r="H32" s="139"/>
    </row>
    <row r="33" spans="2:8" ht="15.75">
      <c r="B33" s="229" t="s">
        <v>0</v>
      </c>
      <c r="C33" s="114" t="s">
        <v>1</v>
      </c>
      <c r="D33" s="114" t="s">
        <v>252</v>
      </c>
      <c r="E33" s="114" t="s">
        <v>3</v>
      </c>
      <c r="F33" s="114" t="s">
        <v>4</v>
      </c>
      <c r="G33" s="114" t="s">
        <v>254</v>
      </c>
      <c r="H33" s="115" t="s">
        <v>6</v>
      </c>
    </row>
    <row r="34" spans="2:8" ht="15.75">
      <c r="B34" s="155">
        <v>1</v>
      </c>
      <c r="C34" s="230" t="s">
        <v>264</v>
      </c>
      <c r="D34" s="238" t="s">
        <v>165</v>
      </c>
      <c r="E34" s="231">
        <v>2001</v>
      </c>
      <c r="F34" s="231" t="s">
        <v>34</v>
      </c>
      <c r="G34" s="232">
        <v>3.5983796296296298E-2</v>
      </c>
      <c r="H34" s="233">
        <v>100</v>
      </c>
    </row>
    <row r="35" spans="2:8" ht="15.75">
      <c r="B35" s="155">
        <v>2</v>
      </c>
      <c r="C35" s="239" t="s">
        <v>89</v>
      </c>
      <c r="D35" s="119" t="s">
        <v>260</v>
      </c>
      <c r="E35" s="240">
        <v>2002</v>
      </c>
      <c r="F35" s="119" t="s">
        <v>267</v>
      </c>
      <c r="G35" s="120">
        <v>4.1631944444444451E-2</v>
      </c>
      <c r="H35" s="235">
        <v>86.43</v>
      </c>
    </row>
    <row r="36" spans="2:8" ht="15.75">
      <c r="B36" s="155">
        <v>3</v>
      </c>
      <c r="C36" s="234" t="s">
        <v>265</v>
      </c>
      <c r="D36" s="231" t="s">
        <v>165</v>
      </c>
      <c r="E36" s="119">
        <v>2002</v>
      </c>
      <c r="F36" s="119" t="s">
        <v>20</v>
      </c>
      <c r="G36" s="120">
        <v>4.701388888888889E-2</v>
      </c>
      <c r="H36" s="235">
        <v>76.540000000000006</v>
      </c>
    </row>
    <row r="37" spans="2:8" ht="15.75">
      <c r="B37" s="155">
        <v>4</v>
      </c>
      <c r="C37" s="234" t="s">
        <v>266</v>
      </c>
      <c r="D37" s="119" t="s">
        <v>165</v>
      </c>
      <c r="E37" s="119">
        <v>2002</v>
      </c>
      <c r="F37" s="119" t="s">
        <v>20</v>
      </c>
      <c r="G37" s="120">
        <v>4.8425925925925928E-2</v>
      </c>
      <c r="H37" s="235">
        <v>74.31</v>
      </c>
    </row>
    <row r="38" spans="2:8" ht="16.5" thickBot="1">
      <c r="B38" s="157">
        <v>5</v>
      </c>
      <c r="C38" s="236" t="s">
        <v>91</v>
      </c>
      <c r="D38" s="126" t="s">
        <v>241</v>
      </c>
      <c r="E38" s="126">
        <v>2002</v>
      </c>
      <c r="F38" s="167" t="s">
        <v>33</v>
      </c>
      <c r="G38" s="128">
        <v>5.1736111111111115E-2</v>
      </c>
      <c r="H38" s="237">
        <v>69.55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9"/>
  <sheetViews>
    <sheetView topLeftCell="A151" workbookViewId="0">
      <selection activeCell="I179" sqref="I179"/>
    </sheetView>
  </sheetViews>
  <sheetFormatPr defaultRowHeight="15"/>
  <cols>
    <col min="2" max="2" width="7.7109375" customWidth="1"/>
    <col min="3" max="3" width="22.7109375" style="105" customWidth="1"/>
    <col min="4" max="4" width="27.7109375" customWidth="1"/>
    <col min="5" max="5" width="11.28515625" customWidth="1"/>
    <col min="8" max="8" width="10.7109375" bestFit="1" customWidth="1"/>
  </cols>
  <sheetData>
    <row r="2" spans="2:13" ht="20.25">
      <c r="D2" s="104" t="s">
        <v>268</v>
      </c>
      <c r="E2" s="104"/>
      <c r="F2" s="104"/>
      <c r="G2" s="104"/>
      <c r="H2" s="104"/>
    </row>
    <row r="3" spans="2:13" ht="20.25">
      <c r="D3" s="104" t="s">
        <v>269</v>
      </c>
      <c r="E3" s="104"/>
      <c r="F3" s="104"/>
      <c r="G3" s="104"/>
      <c r="H3" s="104"/>
    </row>
    <row r="4" spans="2:13" ht="20.25">
      <c r="D4" s="104" t="s">
        <v>270</v>
      </c>
      <c r="E4" s="104"/>
      <c r="F4" s="104"/>
      <c r="G4" s="104"/>
      <c r="H4" s="104"/>
    </row>
    <row r="6" spans="2:13" ht="23.25">
      <c r="B6" s="101" t="s">
        <v>69</v>
      </c>
    </row>
    <row r="7" spans="2:13" ht="15.75" thickBot="1"/>
    <row r="8" spans="2:13" ht="15.75">
      <c r="B8" s="229" t="s">
        <v>0</v>
      </c>
      <c r="C8" s="243" t="s">
        <v>1</v>
      </c>
      <c r="D8" s="114" t="s">
        <v>2</v>
      </c>
      <c r="E8" s="114" t="s">
        <v>3</v>
      </c>
      <c r="F8" s="114" t="s">
        <v>4</v>
      </c>
      <c r="G8" s="114" t="s">
        <v>67</v>
      </c>
      <c r="H8" s="114" t="s">
        <v>6</v>
      </c>
      <c r="I8" s="114" t="s">
        <v>68</v>
      </c>
      <c r="J8" s="114" t="s">
        <v>6</v>
      </c>
      <c r="K8" s="114" t="s">
        <v>12</v>
      </c>
      <c r="L8" s="114" t="s">
        <v>6</v>
      </c>
      <c r="M8" s="115" t="s">
        <v>11</v>
      </c>
    </row>
    <row r="9" spans="2:13" ht="15.75">
      <c r="B9" s="155">
        <v>1</v>
      </c>
      <c r="C9" s="154" t="s">
        <v>253</v>
      </c>
      <c r="D9" s="119" t="s">
        <v>165</v>
      </c>
      <c r="E9" s="119">
        <v>1994</v>
      </c>
      <c r="F9" s="119" t="s">
        <v>64</v>
      </c>
      <c r="G9" s="120">
        <v>3.2581018518518516E-2</v>
      </c>
      <c r="H9" s="121">
        <v>100</v>
      </c>
      <c r="I9" s="120">
        <v>6.9062500000000013E-2</v>
      </c>
      <c r="J9" s="121">
        <f>SUM(I10/I9*100)</f>
        <v>99.279369867605141</v>
      </c>
      <c r="K9" s="120">
        <v>1.2326388888888888E-2</v>
      </c>
      <c r="L9" s="121">
        <v>98.69</v>
      </c>
      <c r="M9" s="122">
        <f t="shared" ref="M9:M19" si="0">SUM(H9+J9+L9)</f>
        <v>297.96936986760511</v>
      </c>
    </row>
    <row r="10" spans="2:13" ht="15.75">
      <c r="B10" s="155">
        <v>2</v>
      </c>
      <c r="C10" s="154" t="s">
        <v>76</v>
      </c>
      <c r="D10" s="119" t="s">
        <v>260</v>
      </c>
      <c r="E10" s="119">
        <v>1997</v>
      </c>
      <c r="F10" s="119" t="s">
        <v>64</v>
      </c>
      <c r="G10" s="120">
        <v>3.5277777777777776E-2</v>
      </c>
      <c r="H10" s="121">
        <f>SUM(G9/G10*100)</f>
        <v>92.355643044619413</v>
      </c>
      <c r="I10" s="120">
        <v>6.8564814814814815E-2</v>
      </c>
      <c r="J10" s="121">
        <v>100</v>
      </c>
      <c r="K10" s="120">
        <v>1.3668981481481482E-2</v>
      </c>
      <c r="L10" s="121">
        <v>88.99</v>
      </c>
      <c r="M10" s="122">
        <f t="shared" si="0"/>
        <v>281.34564304461941</v>
      </c>
    </row>
    <row r="11" spans="2:13" ht="15.75">
      <c r="B11" s="155">
        <v>3</v>
      </c>
      <c r="C11" s="154" t="s">
        <v>78</v>
      </c>
      <c r="D11" s="119" t="s">
        <v>241</v>
      </c>
      <c r="E11" s="119">
        <v>1992</v>
      </c>
      <c r="F11" s="119" t="s">
        <v>65</v>
      </c>
      <c r="G11" s="120">
        <v>3.6967592592592594E-2</v>
      </c>
      <c r="H11" s="121">
        <f>SUM(G9/G11*100)</f>
        <v>88.134001252348142</v>
      </c>
      <c r="I11" s="120">
        <v>7.5659722222222225E-2</v>
      </c>
      <c r="J11" s="121">
        <f>SUM(I10/I11*100)</f>
        <v>90.622609759828663</v>
      </c>
      <c r="K11" s="120">
        <v>1.2164351851851852E-2</v>
      </c>
      <c r="L11" s="121">
        <v>100</v>
      </c>
      <c r="M11" s="122">
        <f t="shared" si="0"/>
        <v>278.75661101217679</v>
      </c>
    </row>
    <row r="12" spans="2:13" ht="15.75">
      <c r="B12" s="155">
        <v>4</v>
      </c>
      <c r="C12" s="154" t="s">
        <v>176</v>
      </c>
      <c r="D12" s="119" t="s">
        <v>241</v>
      </c>
      <c r="E12" s="119">
        <v>1986</v>
      </c>
      <c r="F12" s="119" t="s">
        <v>64</v>
      </c>
      <c r="G12" s="120">
        <v>3.5046296296296298E-2</v>
      </c>
      <c r="H12" s="121">
        <f>SUM(G9/G12*100)</f>
        <v>92.965653896961669</v>
      </c>
      <c r="I12" s="120">
        <v>8.0902777777777782E-2</v>
      </c>
      <c r="J12" s="121">
        <f>SUM(I10/I12*100)</f>
        <v>84.749642346208859</v>
      </c>
      <c r="K12" s="120">
        <v>1.3275462962962963E-2</v>
      </c>
      <c r="L12" s="121">
        <v>91.63</v>
      </c>
      <c r="M12" s="122">
        <f t="shared" si="0"/>
        <v>269.34529624317054</v>
      </c>
    </row>
    <row r="13" spans="2:13" ht="15.75">
      <c r="B13" s="155">
        <v>5</v>
      </c>
      <c r="C13" s="154" t="s">
        <v>80</v>
      </c>
      <c r="D13" s="119" t="s">
        <v>260</v>
      </c>
      <c r="E13" s="119">
        <v>1999</v>
      </c>
      <c r="F13" s="119" t="s">
        <v>65</v>
      </c>
      <c r="G13" s="120">
        <v>3.532407407407407E-2</v>
      </c>
      <c r="H13" s="121">
        <f>SUM(G9/G13*100)</f>
        <v>92.234600262123195</v>
      </c>
      <c r="I13" s="120">
        <v>8.8159722222222223E-2</v>
      </c>
      <c r="J13" s="121">
        <f>SUM(I10/I13*100)</f>
        <v>77.773401601680447</v>
      </c>
      <c r="K13" s="120">
        <v>1.4652777777777778E-2</v>
      </c>
      <c r="L13" s="121">
        <v>83.02</v>
      </c>
      <c r="M13" s="122">
        <f t="shared" si="0"/>
        <v>253.02800186380364</v>
      </c>
    </row>
    <row r="14" spans="2:13" ht="15.75">
      <c r="B14" s="155">
        <v>6</v>
      </c>
      <c r="C14" s="154" t="s">
        <v>271</v>
      </c>
      <c r="D14" s="119" t="s">
        <v>165</v>
      </c>
      <c r="E14" s="119">
        <v>2000</v>
      </c>
      <c r="F14" s="119" t="s">
        <v>33</v>
      </c>
      <c r="G14" s="120">
        <v>5.5405092592592596E-2</v>
      </c>
      <c r="H14" s="121">
        <f>SUM(G9/G14*100)</f>
        <v>58.805097138082296</v>
      </c>
      <c r="I14" s="120">
        <v>0.13646990740740741</v>
      </c>
      <c r="J14" s="121">
        <f>SUM(I10/I14*100)</f>
        <v>50.241709778644726</v>
      </c>
      <c r="K14" s="120">
        <v>1.6319444444444445E-2</v>
      </c>
      <c r="L14" s="121">
        <v>74.540000000000006</v>
      </c>
      <c r="M14" s="122">
        <f t="shared" si="0"/>
        <v>183.58680691672703</v>
      </c>
    </row>
    <row r="15" spans="2:13" ht="15.75">
      <c r="B15" s="155">
        <v>7</v>
      </c>
      <c r="C15" s="154" t="s">
        <v>258</v>
      </c>
      <c r="D15" s="119" t="s">
        <v>165</v>
      </c>
      <c r="E15" s="119">
        <v>1999</v>
      </c>
      <c r="F15" s="119" t="s">
        <v>33</v>
      </c>
      <c r="G15" s="120">
        <v>4.1192129629629634E-2</v>
      </c>
      <c r="H15" s="121">
        <f>SUM(G9/G15*100)</f>
        <v>79.095251475133452</v>
      </c>
      <c r="I15" s="119" t="s">
        <v>259</v>
      </c>
      <c r="J15" s="121">
        <v>0</v>
      </c>
      <c r="K15" s="120">
        <v>1.4166666666666666E-2</v>
      </c>
      <c r="L15" s="121">
        <v>85.87</v>
      </c>
      <c r="M15" s="122">
        <f t="shared" si="0"/>
        <v>164.96525147513347</v>
      </c>
    </row>
    <row r="16" spans="2:13" ht="15.75">
      <c r="B16" s="155">
        <v>8</v>
      </c>
      <c r="C16" s="154" t="s">
        <v>256</v>
      </c>
      <c r="D16" s="119" t="s">
        <v>165</v>
      </c>
      <c r="E16" s="119">
        <v>1996</v>
      </c>
      <c r="F16" s="119"/>
      <c r="G16" s="120">
        <v>4.6898148148148154E-2</v>
      </c>
      <c r="H16" s="121">
        <f>SUM(G9/G16*100)</f>
        <v>69.47186574531095</v>
      </c>
      <c r="I16" s="119" t="s">
        <v>259</v>
      </c>
      <c r="J16" s="121">
        <v>0</v>
      </c>
      <c r="K16" s="119" t="s">
        <v>259</v>
      </c>
      <c r="L16" s="121">
        <v>69.47</v>
      </c>
      <c r="M16" s="122">
        <f t="shared" si="0"/>
        <v>138.94186574531096</v>
      </c>
    </row>
    <row r="17" spans="2:13" ht="15.75">
      <c r="B17" s="155">
        <v>9</v>
      </c>
      <c r="C17" s="154" t="s">
        <v>255</v>
      </c>
      <c r="D17" s="119" t="s">
        <v>165</v>
      </c>
      <c r="E17" s="119">
        <v>1993</v>
      </c>
      <c r="F17" s="119" t="s">
        <v>33</v>
      </c>
      <c r="G17" s="120">
        <v>4.3958333333333328E-2</v>
      </c>
      <c r="H17" s="121">
        <f>SUM(G9/G17*100)</f>
        <v>74.117956819378634</v>
      </c>
      <c r="I17" s="120">
        <v>0.10761574074074075</v>
      </c>
      <c r="J17" s="121">
        <f>SUM(I10/I17*100)</f>
        <v>63.712626371262637</v>
      </c>
      <c r="K17" s="119" t="s">
        <v>259</v>
      </c>
      <c r="L17" s="121">
        <v>0</v>
      </c>
      <c r="M17" s="122">
        <f t="shared" si="0"/>
        <v>137.83058319064128</v>
      </c>
    </row>
    <row r="18" spans="2:13" ht="15.75">
      <c r="B18" s="155">
        <v>10</v>
      </c>
      <c r="C18" s="154" t="s">
        <v>173</v>
      </c>
      <c r="D18" s="119" t="s">
        <v>241</v>
      </c>
      <c r="E18" s="119">
        <v>1996</v>
      </c>
      <c r="F18" s="119"/>
      <c r="G18" s="120">
        <v>5.7453703703703701E-2</v>
      </c>
      <c r="H18" s="121">
        <f>SUM(G9/G18*100)</f>
        <v>56.708299758259464</v>
      </c>
      <c r="I18" s="119" t="s">
        <v>259</v>
      </c>
      <c r="J18" s="121">
        <v>0</v>
      </c>
      <c r="K18" s="120">
        <v>2.4560185185185185E-2</v>
      </c>
      <c r="L18" s="121">
        <v>49.53</v>
      </c>
      <c r="M18" s="122">
        <f t="shared" si="0"/>
        <v>106.23829975825947</v>
      </c>
    </row>
    <row r="19" spans="2:13" ht="16.5" thickBot="1">
      <c r="B19" s="157">
        <v>11</v>
      </c>
      <c r="C19" s="156" t="s">
        <v>257</v>
      </c>
      <c r="D19" s="126" t="s">
        <v>165</v>
      </c>
      <c r="E19" s="126">
        <v>1997</v>
      </c>
      <c r="F19" s="126"/>
      <c r="G19" s="128">
        <v>5.6736111111111105E-2</v>
      </c>
      <c r="H19" s="127">
        <f>SUM(G9/G19*100)</f>
        <v>57.425540595675237</v>
      </c>
      <c r="I19" s="126" t="s">
        <v>259</v>
      </c>
      <c r="J19" s="127">
        <v>0</v>
      </c>
      <c r="K19" s="126" t="s">
        <v>259</v>
      </c>
      <c r="L19" s="127">
        <v>0</v>
      </c>
      <c r="M19" s="129">
        <f t="shared" si="0"/>
        <v>57.425540595675237</v>
      </c>
    </row>
    <row r="20" spans="2:13" ht="15.75">
      <c r="B20" s="139"/>
      <c r="C20" s="244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3" ht="22.5">
      <c r="B21" s="102" t="s">
        <v>66</v>
      </c>
      <c r="C21" s="244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2:13" ht="16.5" thickBot="1">
      <c r="B22" s="139"/>
      <c r="C22" s="244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2:13" ht="15.75">
      <c r="B23" s="229" t="s">
        <v>0</v>
      </c>
      <c r="C23" s="114" t="s">
        <v>1</v>
      </c>
      <c r="D23" s="114" t="s">
        <v>2</v>
      </c>
      <c r="E23" s="114" t="s">
        <v>3</v>
      </c>
      <c r="F23" s="114" t="s">
        <v>4</v>
      </c>
      <c r="G23" s="114" t="s">
        <v>67</v>
      </c>
      <c r="H23" s="114" t="s">
        <v>6</v>
      </c>
      <c r="I23" s="114" t="s">
        <v>68</v>
      </c>
      <c r="J23" s="114" t="s">
        <v>6</v>
      </c>
      <c r="K23" s="114" t="s">
        <v>12</v>
      </c>
      <c r="L23" s="114" t="s">
        <v>6</v>
      </c>
      <c r="M23" s="115" t="s">
        <v>11</v>
      </c>
    </row>
    <row r="24" spans="2:13" ht="15.75">
      <c r="B24" s="155">
        <v>1</v>
      </c>
      <c r="C24" s="154" t="s">
        <v>51</v>
      </c>
      <c r="D24" s="119" t="s">
        <v>241</v>
      </c>
      <c r="E24" s="119">
        <v>1995</v>
      </c>
      <c r="F24" s="119" t="s">
        <v>64</v>
      </c>
      <c r="G24" s="120">
        <v>3.3958333333333333E-2</v>
      </c>
      <c r="H24" s="121">
        <f>SUM(G26/G24*100)</f>
        <v>99.829584185412415</v>
      </c>
      <c r="I24" s="120">
        <v>5.7291666666666664E-2</v>
      </c>
      <c r="J24" s="121">
        <v>100</v>
      </c>
      <c r="K24" s="120">
        <v>1.1701388888888891E-2</v>
      </c>
      <c r="L24" s="121">
        <v>100</v>
      </c>
      <c r="M24" s="122">
        <f t="shared" ref="M24:M30" si="1">SUM(H24+J24+L24)</f>
        <v>299.82958418541239</v>
      </c>
    </row>
    <row r="25" spans="2:13" ht="15.75">
      <c r="B25" s="155">
        <v>2</v>
      </c>
      <c r="C25" s="154" t="s">
        <v>55</v>
      </c>
      <c r="D25" s="119" t="s">
        <v>273</v>
      </c>
      <c r="E25" s="119">
        <v>1987</v>
      </c>
      <c r="F25" s="119" t="s">
        <v>64</v>
      </c>
      <c r="G25" s="120">
        <v>4.1134259259259259E-2</v>
      </c>
      <c r="H25" s="121">
        <f>SUM(G26/G25*100)</f>
        <v>82.414181204276886</v>
      </c>
      <c r="I25" s="120">
        <v>6.0092592592592593E-2</v>
      </c>
      <c r="J25" s="121">
        <f>SUM(I24/I25*100)</f>
        <v>95.338983050847446</v>
      </c>
      <c r="K25" s="120">
        <v>1.3275462962962963E-2</v>
      </c>
      <c r="L25" s="121">
        <v>88.14</v>
      </c>
      <c r="M25" s="122">
        <f t="shared" si="1"/>
        <v>265.8931642551243</v>
      </c>
    </row>
    <row r="26" spans="2:13" ht="15.75">
      <c r="B26" s="155">
        <v>3</v>
      </c>
      <c r="C26" s="154" t="s">
        <v>251</v>
      </c>
      <c r="D26" s="119" t="s">
        <v>165</v>
      </c>
      <c r="E26" s="119">
        <v>1998</v>
      </c>
      <c r="F26" s="119" t="s">
        <v>65</v>
      </c>
      <c r="G26" s="120">
        <v>3.3900462962962966E-2</v>
      </c>
      <c r="H26" s="121">
        <v>100</v>
      </c>
      <c r="I26" s="120">
        <v>7.3969907407407401E-2</v>
      </c>
      <c r="J26" s="121">
        <f>SUM(I24/I26*100)</f>
        <v>77.452667814113596</v>
      </c>
      <c r="K26" s="120">
        <v>1.4016203703703704E-2</v>
      </c>
      <c r="L26" s="121">
        <v>83.48</v>
      </c>
      <c r="M26" s="122">
        <f t="shared" si="1"/>
        <v>260.93266781411359</v>
      </c>
    </row>
    <row r="27" spans="2:13" ht="15.75">
      <c r="B27" s="155">
        <v>4</v>
      </c>
      <c r="C27" s="154" t="s">
        <v>56</v>
      </c>
      <c r="D27" s="119" t="s">
        <v>241</v>
      </c>
      <c r="E27" s="119">
        <v>1974</v>
      </c>
      <c r="F27" s="119" t="s">
        <v>64</v>
      </c>
      <c r="G27" s="120">
        <v>3.7905092592592594E-2</v>
      </c>
      <c r="H27" s="121">
        <f>SUM(G26/G27*100)</f>
        <v>89.435114503816791</v>
      </c>
      <c r="I27" s="120">
        <v>7.7071759259259257E-2</v>
      </c>
      <c r="J27" s="121">
        <f>SUM(I24/I27*100)</f>
        <v>74.335485808679977</v>
      </c>
      <c r="K27" s="120">
        <v>1.3773148148148147E-2</v>
      </c>
      <c r="L27" s="121">
        <v>84.96</v>
      </c>
      <c r="M27" s="122">
        <f t="shared" si="1"/>
        <v>248.73060031249673</v>
      </c>
    </row>
    <row r="28" spans="2:13" ht="15.75">
      <c r="B28" s="155">
        <v>5</v>
      </c>
      <c r="C28" s="154" t="s">
        <v>53</v>
      </c>
      <c r="D28" s="119" t="s">
        <v>260</v>
      </c>
      <c r="E28" s="119">
        <v>1998</v>
      </c>
      <c r="F28" s="119" t="s">
        <v>65</v>
      </c>
      <c r="G28" s="120">
        <v>4.9386574074074076E-2</v>
      </c>
      <c r="H28" s="121">
        <f>SUM(G26/G28*100)</f>
        <v>68.643074759784398</v>
      </c>
      <c r="I28" s="120">
        <v>7.1215277777777766E-2</v>
      </c>
      <c r="J28" s="121">
        <f>SUM(I24/I28*100)</f>
        <v>80.448561677230629</v>
      </c>
      <c r="K28" s="120">
        <v>1.4502314814814815E-2</v>
      </c>
      <c r="L28" s="121">
        <v>80.69</v>
      </c>
      <c r="M28" s="122">
        <f t="shared" si="1"/>
        <v>229.78163643701504</v>
      </c>
    </row>
    <row r="29" spans="2:13" ht="15.75">
      <c r="B29" s="155">
        <v>6</v>
      </c>
      <c r="C29" s="154" t="s">
        <v>103</v>
      </c>
      <c r="D29" s="119" t="s">
        <v>260</v>
      </c>
      <c r="E29" s="119">
        <v>2001</v>
      </c>
      <c r="F29" s="119" t="s">
        <v>34</v>
      </c>
      <c r="G29" s="120">
        <v>4.8009259259259258E-2</v>
      </c>
      <c r="H29" s="121">
        <f>SUM(G26/G29*100)</f>
        <v>70.612343297974931</v>
      </c>
      <c r="I29" s="120">
        <v>9.9050925925925917E-2</v>
      </c>
      <c r="J29" s="121">
        <f>SUM(I24/I29*100)</f>
        <v>57.840616966580981</v>
      </c>
      <c r="K29" s="120">
        <v>1.6689814814814817E-2</v>
      </c>
      <c r="L29" s="121">
        <v>70.11</v>
      </c>
      <c r="M29" s="122">
        <f t="shared" si="1"/>
        <v>198.5629602645559</v>
      </c>
    </row>
    <row r="30" spans="2:13" ht="15.75">
      <c r="B30" s="155">
        <v>7</v>
      </c>
      <c r="C30" s="154" t="s">
        <v>60</v>
      </c>
      <c r="D30" s="119" t="s">
        <v>13</v>
      </c>
      <c r="E30" s="119">
        <v>1980</v>
      </c>
      <c r="F30" s="119" t="s">
        <v>34</v>
      </c>
      <c r="G30" s="120">
        <v>7.5567129629629637E-2</v>
      </c>
      <c r="H30" s="121">
        <f>SUM(G26/G30*100)</f>
        <v>44.861387655077344</v>
      </c>
      <c r="I30" s="119" t="s">
        <v>259</v>
      </c>
      <c r="J30" s="121">
        <v>0</v>
      </c>
      <c r="K30" s="120">
        <v>2.2546296296296297E-2</v>
      </c>
      <c r="L30" s="121">
        <v>51.9</v>
      </c>
      <c r="M30" s="122">
        <f t="shared" si="1"/>
        <v>96.761387655077343</v>
      </c>
    </row>
    <row r="31" spans="2:13" ht="16.5" thickBot="1">
      <c r="B31" s="157">
        <v>8</v>
      </c>
      <c r="C31" s="156" t="s">
        <v>272</v>
      </c>
      <c r="D31" s="126" t="s">
        <v>273</v>
      </c>
      <c r="E31" s="126">
        <v>1996</v>
      </c>
      <c r="F31" s="126" t="s">
        <v>33</v>
      </c>
      <c r="G31" s="126" t="s">
        <v>259</v>
      </c>
      <c r="H31" s="245">
        <v>0</v>
      </c>
      <c r="I31" s="126" t="s">
        <v>259</v>
      </c>
      <c r="J31" s="127">
        <v>0</v>
      </c>
      <c r="K31" s="128">
        <v>2.8738425925925928E-2</v>
      </c>
      <c r="L31" s="127">
        <v>40.72</v>
      </c>
      <c r="M31" s="129">
        <v>40.72</v>
      </c>
    </row>
    <row r="32" spans="2:13" ht="15.75">
      <c r="B32" s="139"/>
      <c r="C32" s="244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2:13" ht="22.5">
      <c r="B33" s="102" t="s">
        <v>88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2:13" ht="16.5" thickBo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2:13" ht="15.75">
      <c r="B35" s="229" t="s">
        <v>0</v>
      </c>
      <c r="C35" s="114" t="s">
        <v>1</v>
      </c>
      <c r="D35" s="114" t="s">
        <v>252</v>
      </c>
      <c r="E35" s="114" t="s">
        <v>3</v>
      </c>
      <c r="F35" s="114" t="s">
        <v>4</v>
      </c>
      <c r="G35" s="114" t="s">
        <v>67</v>
      </c>
      <c r="H35" s="114" t="s">
        <v>6</v>
      </c>
      <c r="I35" s="114" t="s">
        <v>68</v>
      </c>
      <c r="J35" s="114" t="s">
        <v>6</v>
      </c>
      <c r="K35" s="114" t="s">
        <v>12</v>
      </c>
      <c r="L35" s="114" t="s">
        <v>6</v>
      </c>
      <c r="M35" s="115" t="s">
        <v>11</v>
      </c>
    </row>
    <row r="36" spans="2:13" ht="15.75">
      <c r="B36" s="155">
        <v>1</v>
      </c>
      <c r="C36" s="117" t="s">
        <v>264</v>
      </c>
      <c r="D36" s="119" t="s">
        <v>165</v>
      </c>
      <c r="E36" s="119">
        <v>2001</v>
      </c>
      <c r="F36" s="119" t="s">
        <v>34</v>
      </c>
      <c r="G36" s="120">
        <v>4.0219907407407406E-2</v>
      </c>
      <c r="H36" s="121">
        <f>SUM(G37/G36*100)</f>
        <v>91.654676258992822</v>
      </c>
      <c r="I36" s="120">
        <v>5.800925925925926E-2</v>
      </c>
      <c r="J36" s="121">
        <v>100</v>
      </c>
      <c r="K36" s="120">
        <v>1.0995370370370371E-2</v>
      </c>
      <c r="L36" s="121">
        <v>100</v>
      </c>
      <c r="M36" s="122">
        <f>SUM(H36+J36+L36)</f>
        <v>291.65467625899282</v>
      </c>
    </row>
    <row r="37" spans="2:13" ht="15.75">
      <c r="B37" s="155">
        <v>2</v>
      </c>
      <c r="C37" s="117" t="s">
        <v>89</v>
      </c>
      <c r="D37" s="119" t="s">
        <v>260</v>
      </c>
      <c r="E37" s="119">
        <v>2002</v>
      </c>
      <c r="F37" s="119" t="s">
        <v>267</v>
      </c>
      <c r="G37" s="120">
        <v>3.6863425925925931E-2</v>
      </c>
      <c r="H37" s="121">
        <v>100</v>
      </c>
      <c r="I37" s="120">
        <v>8.082175925925926E-2</v>
      </c>
      <c r="J37" s="121">
        <f>SUM(I36/I37*100)</f>
        <v>71.774309036230846</v>
      </c>
      <c r="K37" s="120">
        <v>1.1493055555555555E-2</v>
      </c>
      <c r="L37" s="121">
        <f>SUM(K36/K37*100)</f>
        <v>95.669687814702925</v>
      </c>
      <c r="M37" s="122">
        <f>SUM(H37+J37+L37)</f>
        <v>267.44399685093379</v>
      </c>
    </row>
    <row r="38" spans="2:13" ht="15.75">
      <c r="B38" s="155">
        <v>3</v>
      </c>
      <c r="C38" s="117" t="s">
        <v>91</v>
      </c>
      <c r="D38" s="119" t="s">
        <v>241</v>
      </c>
      <c r="E38" s="119">
        <v>2002</v>
      </c>
      <c r="F38" s="119"/>
      <c r="G38" s="120">
        <v>6.4155092592592597E-2</v>
      </c>
      <c r="H38" s="121">
        <f>SUM(G37/G38*100)</f>
        <v>57.459859281977273</v>
      </c>
      <c r="I38" s="120">
        <v>8.5752314814814823E-2</v>
      </c>
      <c r="J38" s="121">
        <f>SUM(I36/I38*100)</f>
        <v>67.647455797003644</v>
      </c>
      <c r="K38" s="120">
        <v>1.4849537037037036E-2</v>
      </c>
      <c r="L38" s="121">
        <f>SUM(K36/K38*100)</f>
        <v>74.045206547155104</v>
      </c>
      <c r="M38" s="122">
        <f>SUM(H38+J38+L38)</f>
        <v>199.15252162613604</v>
      </c>
    </row>
    <row r="39" spans="2:13" ht="15.75">
      <c r="B39" s="155">
        <v>4</v>
      </c>
      <c r="C39" s="117" t="s">
        <v>266</v>
      </c>
      <c r="D39" s="119" t="s">
        <v>165</v>
      </c>
      <c r="E39" s="119">
        <v>2002</v>
      </c>
      <c r="F39" s="119" t="s">
        <v>20</v>
      </c>
      <c r="G39" s="120">
        <v>4.8287037037037038E-2</v>
      </c>
      <c r="H39" s="121">
        <f>SUM(G37/G39*100)</f>
        <v>76.342281879194644</v>
      </c>
      <c r="I39" s="120">
        <v>9.825231481481482E-2</v>
      </c>
      <c r="J39" s="121">
        <f>SUM(I36/I39*100)</f>
        <v>59.041112027329476</v>
      </c>
      <c r="K39" s="120">
        <v>1.7731481481481483E-2</v>
      </c>
      <c r="L39" s="121">
        <f>SUM(K36/K39*100)</f>
        <v>62.010443864229757</v>
      </c>
      <c r="M39" s="122">
        <f>SUM(H39+J39+L39)</f>
        <v>197.39383777075389</v>
      </c>
    </row>
    <row r="40" spans="2:13" ht="16.5" thickBot="1">
      <c r="B40" s="157">
        <v>5</v>
      </c>
      <c r="C40" s="153" t="s">
        <v>265</v>
      </c>
      <c r="D40" s="126" t="s">
        <v>165</v>
      </c>
      <c r="E40" s="126">
        <v>2002</v>
      </c>
      <c r="F40" s="126" t="s">
        <v>20</v>
      </c>
      <c r="G40" s="126" t="s">
        <v>259</v>
      </c>
      <c r="H40" s="127">
        <v>0</v>
      </c>
      <c r="I40" s="126" t="s">
        <v>259</v>
      </c>
      <c r="J40" s="127">
        <v>0</v>
      </c>
      <c r="K40" s="128">
        <v>1.1759259259259259E-2</v>
      </c>
      <c r="L40" s="127">
        <f>SUM(K36/K40*100)</f>
        <v>93.503937007874015</v>
      </c>
      <c r="M40" s="129">
        <f>SUM(J40+L40)</f>
        <v>93.503937007874015</v>
      </c>
    </row>
    <row r="41" spans="2:13" ht="15.75">
      <c r="B41" s="139"/>
      <c r="C41" s="244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2:13" ht="22.5">
      <c r="B42" s="303" t="s">
        <v>10</v>
      </c>
      <c r="C42" s="303"/>
      <c r="D42" s="139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2:13" ht="16.5" thickBot="1">
      <c r="B43" s="138"/>
      <c r="C43" s="139"/>
      <c r="D43" s="139"/>
      <c r="E43" s="137"/>
      <c r="F43" s="137"/>
      <c r="G43" s="137"/>
      <c r="H43" s="137"/>
      <c r="I43" s="137"/>
      <c r="J43" s="137"/>
      <c r="K43" s="137"/>
      <c r="L43" s="137"/>
      <c r="M43" s="137"/>
    </row>
    <row r="44" spans="2:13" s="61" customFormat="1" ht="15.75">
      <c r="B44" s="112" t="s">
        <v>0</v>
      </c>
      <c r="C44" s="113" t="s">
        <v>1</v>
      </c>
      <c r="D44" s="113" t="s">
        <v>2</v>
      </c>
      <c r="E44" s="113" t="s">
        <v>3</v>
      </c>
      <c r="F44" s="113" t="s">
        <v>4</v>
      </c>
      <c r="G44" s="113" t="s">
        <v>67</v>
      </c>
      <c r="H44" s="113" t="s">
        <v>6</v>
      </c>
      <c r="I44" s="114" t="s">
        <v>68</v>
      </c>
      <c r="J44" s="114" t="s">
        <v>6</v>
      </c>
      <c r="K44" s="114" t="s">
        <v>12</v>
      </c>
      <c r="L44" s="114" t="s">
        <v>6</v>
      </c>
      <c r="M44" s="115" t="s">
        <v>11</v>
      </c>
    </row>
    <row r="45" spans="2:13" ht="15.75">
      <c r="B45" s="158">
        <v>1</v>
      </c>
      <c r="C45" s="159" t="s">
        <v>389</v>
      </c>
      <c r="D45" s="119" t="s">
        <v>260</v>
      </c>
      <c r="E45" s="160">
        <v>2004</v>
      </c>
      <c r="F45" s="118" t="s">
        <v>34</v>
      </c>
      <c r="G45" s="161">
        <v>3.9814814814814817E-2</v>
      </c>
      <c r="H45" s="162">
        <f>SUM(G46/G45*100)</f>
        <v>89.883720930232542</v>
      </c>
      <c r="I45" s="120">
        <v>5.3263888888888888E-2</v>
      </c>
      <c r="J45" s="121">
        <v>100</v>
      </c>
      <c r="K45" s="120">
        <v>1.4039351851851851E-2</v>
      </c>
      <c r="L45" s="121">
        <v>100</v>
      </c>
      <c r="M45" s="122">
        <f t="shared" ref="M45:M74" si="2">SUM(H45+J45+L45)</f>
        <v>289.88372093023253</v>
      </c>
    </row>
    <row r="46" spans="2:13" ht="15.75">
      <c r="B46" s="140">
        <v>2</v>
      </c>
      <c r="C46" s="141" t="s">
        <v>194</v>
      </c>
      <c r="D46" s="118" t="s">
        <v>241</v>
      </c>
      <c r="E46" s="118">
        <v>2004</v>
      </c>
      <c r="F46" s="118" t="s">
        <v>34</v>
      </c>
      <c r="G46" s="142">
        <v>3.5787037037037034E-2</v>
      </c>
      <c r="H46" s="143">
        <v>100</v>
      </c>
      <c r="I46" s="120">
        <v>6.7465277777777777E-2</v>
      </c>
      <c r="J46" s="121">
        <f>SUM(I45/I46*100)</f>
        <v>78.950077200205868</v>
      </c>
      <c r="K46" s="120">
        <v>1.5081018518518516E-2</v>
      </c>
      <c r="L46" s="121">
        <f>SUM(K45/K46*100)</f>
        <v>93.092862624712211</v>
      </c>
      <c r="M46" s="122">
        <f t="shared" si="2"/>
        <v>272.04293982491811</v>
      </c>
    </row>
    <row r="47" spans="2:13" ht="15.75">
      <c r="B47" s="140">
        <v>3</v>
      </c>
      <c r="C47" s="141" t="s">
        <v>197</v>
      </c>
      <c r="D47" s="119" t="s">
        <v>165</v>
      </c>
      <c r="E47" s="118">
        <v>2004</v>
      </c>
      <c r="F47" s="118" t="s">
        <v>19</v>
      </c>
      <c r="G47" s="142">
        <v>5.9131944444444445E-2</v>
      </c>
      <c r="H47" s="143">
        <f>SUM(G46/G47*100)</f>
        <v>60.520649833626926</v>
      </c>
      <c r="I47" s="120">
        <v>6.1377314814814815E-2</v>
      </c>
      <c r="J47" s="121">
        <f>SUM(I45/I47*100)</f>
        <v>86.781067320384693</v>
      </c>
      <c r="K47" s="120">
        <v>1.5104166666666667E-2</v>
      </c>
      <c r="L47" s="121">
        <f>SUM(K45/K47*100)</f>
        <v>92.950191570881231</v>
      </c>
      <c r="M47" s="122">
        <f t="shared" si="2"/>
        <v>240.25190872489284</v>
      </c>
    </row>
    <row r="48" spans="2:13" ht="15.75">
      <c r="B48" s="155">
        <v>4</v>
      </c>
      <c r="C48" s="154" t="s">
        <v>321</v>
      </c>
      <c r="D48" s="119" t="s">
        <v>165</v>
      </c>
      <c r="E48" s="118">
        <v>2004</v>
      </c>
      <c r="F48" s="118" t="s">
        <v>5</v>
      </c>
      <c r="G48" s="120">
        <v>5.122685185185185E-2</v>
      </c>
      <c r="H48" s="121">
        <f>SUM(G46/G48*100)</f>
        <v>69.859918662449161</v>
      </c>
      <c r="I48" s="120">
        <v>6.895833333333333E-2</v>
      </c>
      <c r="J48" s="121">
        <f>SUM(I45/I48*100)</f>
        <v>77.240684793554891</v>
      </c>
      <c r="K48" s="120">
        <v>1.5405092592592593E-2</v>
      </c>
      <c r="L48" s="121">
        <f>SUM(K45/K48*100)</f>
        <v>91.13448534936137</v>
      </c>
      <c r="M48" s="122">
        <f t="shared" si="2"/>
        <v>238.23508880536542</v>
      </c>
    </row>
    <row r="49" spans="2:13" ht="15.75">
      <c r="B49" s="155">
        <v>5</v>
      </c>
      <c r="C49" s="154" t="s">
        <v>309</v>
      </c>
      <c r="D49" s="119" t="s">
        <v>165</v>
      </c>
      <c r="E49" s="118">
        <v>2003</v>
      </c>
      <c r="F49" s="118" t="s">
        <v>19</v>
      </c>
      <c r="G49" s="120">
        <v>4.7164351851851853E-2</v>
      </c>
      <c r="H49" s="121">
        <f>SUM(G46/G49*100)</f>
        <v>75.877300613496928</v>
      </c>
      <c r="I49" s="120">
        <v>6.5960648148148157E-2</v>
      </c>
      <c r="J49" s="121">
        <f>SUM(I45/I49*100)</f>
        <v>80.751008948938392</v>
      </c>
      <c r="K49" s="120">
        <v>1.7476851851851851E-2</v>
      </c>
      <c r="L49" s="121">
        <f>SUM(K45/K49*100)</f>
        <v>80.331125827814574</v>
      </c>
      <c r="M49" s="122">
        <f t="shared" si="2"/>
        <v>236.95943539024989</v>
      </c>
    </row>
    <row r="50" spans="2:13" ht="15.75">
      <c r="B50" s="155">
        <v>6</v>
      </c>
      <c r="C50" s="154" t="s">
        <v>305</v>
      </c>
      <c r="D50" s="119" t="s">
        <v>165</v>
      </c>
      <c r="E50" s="118">
        <v>2004</v>
      </c>
      <c r="F50" s="118" t="s">
        <v>26</v>
      </c>
      <c r="G50" s="120">
        <v>4.0613425925925928E-2</v>
      </c>
      <c r="H50" s="121">
        <f>SUM(G46/G50*100)</f>
        <v>88.116272442291248</v>
      </c>
      <c r="I50" s="120">
        <v>9.0000000000000011E-2</v>
      </c>
      <c r="J50" s="121">
        <f>SUM(I45/I50*100)</f>
        <v>59.182098765432087</v>
      </c>
      <c r="K50" s="120">
        <v>1.6261574074074074E-2</v>
      </c>
      <c r="L50" s="121">
        <f>SUM(K45/K50*100)</f>
        <v>86.334519572953738</v>
      </c>
      <c r="M50" s="122">
        <f t="shared" si="2"/>
        <v>233.63289078067709</v>
      </c>
    </row>
    <row r="51" spans="2:13" ht="15.75">
      <c r="B51" s="155">
        <v>7</v>
      </c>
      <c r="C51" s="154" t="s">
        <v>325</v>
      </c>
      <c r="D51" s="119" t="s">
        <v>165</v>
      </c>
      <c r="E51" s="118">
        <v>2003</v>
      </c>
      <c r="F51" s="118" t="s">
        <v>5</v>
      </c>
      <c r="G51" s="120">
        <v>5.4050925925925926E-2</v>
      </c>
      <c r="H51" s="121">
        <f>SUM(G46/G51*100)</f>
        <v>66.209850107066373</v>
      </c>
      <c r="I51" s="120">
        <v>7.5972222222222219E-2</v>
      </c>
      <c r="J51" s="121">
        <f>SUM(I45/I51*100)</f>
        <v>70.109689213893972</v>
      </c>
      <c r="K51" s="120">
        <v>1.4756944444444446E-2</v>
      </c>
      <c r="L51" s="121">
        <f>SUM(K45/K51*100)</f>
        <v>95.137254901960773</v>
      </c>
      <c r="M51" s="122">
        <f t="shared" si="2"/>
        <v>231.45679422292113</v>
      </c>
    </row>
    <row r="52" spans="2:13" ht="15.75">
      <c r="B52" s="155">
        <v>8</v>
      </c>
      <c r="C52" s="154" t="s">
        <v>191</v>
      </c>
      <c r="D52" s="118" t="s">
        <v>241</v>
      </c>
      <c r="E52" s="118">
        <v>2003</v>
      </c>
      <c r="F52" s="118" t="s">
        <v>5</v>
      </c>
      <c r="G52" s="120">
        <v>5.2407407407407403E-2</v>
      </c>
      <c r="H52" s="121">
        <f>SUM(G46/G52*100)</f>
        <v>68.28621908127208</v>
      </c>
      <c r="I52" s="120">
        <v>7.0972222222222228E-2</v>
      </c>
      <c r="J52" s="121">
        <f>SUM(I45/I52*100)</f>
        <v>75.04892367906065</v>
      </c>
      <c r="K52" s="120">
        <v>1.7893518518518517E-2</v>
      </c>
      <c r="L52" s="121">
        <f>SUM(K45/K52*100)</f>
        <v>78.460543337645532</v>
      </c>
      <c r="M52" s="122">
        <f t="shared" si="2"/>
        <v>221.79568609797826</v>
      </c>
    </row>
    <row r="53" spans="2:13" ht="15.75">
      <c r="B53" s="155">
        <v>9</v>
      </c>
      <c r="C53" s="154" t="s">
        <v>351</v>
      </c>
      <c r="D53" s="119" t="s">
        <v>165</v>
      </c>
      <c r="E53" s="118">
        <v>2002</v>
      </c>
      <c r="F53" s="118" t="s">
        <v>5</v>
      </c>
      <c r="G53" s="120">
        <v>7.3576388888888886E-2</v>
      </c>
      <c r="H53" s="121">
        <f>SUM(G46/G53*100)</f>
        <v>48.639295265062131</v>
      </c>
      <c r="I53" s="120">
        <v>7.1030092592592589E-2</v>
      </c>
      <c r="J53" s="121">
        <f>SUM(I45/I53*100)</f>
        <v>74.987779045136065</v>
      </c>
      <c r="K53" s="120">
        <v>1.4513888888888889E-2</v>
      </c>
      <c r="L53" s="121">
        <f>SUM(K45/K53*100)</f>
        <v>96.730462519936196</v>
      </c>
      <c r="M53" s="122">
        <f t="shared" si="2"/>
        <v>220.35753683013439</v>
      </c>
    </row>
    <row r="54" spans="2:13" ht="15.75">
      <c r="B54" s="155">
        <v>10</v>
      </c>
      <c r="C54" s="154" t="s">
        <v>319</v>
      </c>
      <c r="D54" s="119" t="s">
        <v>165</v>
      </c>
      <c r="E54" s="118">
        <v>2001</v>
      </c>
      <c r="F54" s="118" t="s">
        <v>5</v>
      </c>
      <c r="G54" s="120">
        <v>5.1157407407407408E-2</v>
      </c>
      <c r="H54" s="121">
        <f>SUM(G46/G54*100)</f>
        <v>69.954751131221713</v>
      </c>
      <c r="I54" s="120">
        <v>6.2615740740740736E-2</v>
      </c>
      <c r="J54" s="121">
        <f>SUM(I45/I54*100)</f>
        <v>85.064695009242158</v>
      </c>
      <c r="K54" s="120">
        <v>2.2337962962962962E-2</v>
      </c>
      <c r="L54" s="121">
        <f>SUM(K45/K54*100)</f>
        <v>62.849740932642483</v>
      </c>
      <c r="M54" s="122">
        <f t="shared" si="2"/>
        <v>217.86918707310633</v>
      </c>
    </row>
    <row r="55" spans="2:13" ht="15.75">
      <c r="B55" s="155">
        <v>11</v>
      </c>
      <c r="C55" s="154" t="s">
        <v>315</v>
      </c>
      <c r="D55" s="119" t="s">
        <v>165</v>
      </c>
      <c r="E55" s="118">
        <v>2003</v>
      </c>
      <c r="F55" s="118" t="s">
        <v>5</v>
      </c>
      <c r="G55" s="120">
        <v>4.9826388888888885E-2</v>
      </c>
      <c r="H55" s="121">
        <f>SUM(G46/G55*100)</f>
        <v>71.823461091753771</v>
      </c>
      <c r="I55" s="120">
        <v>0.10516203703703704</v>
      </c>
      <c r="J55" s="121">
        <f>SUM(I45/I55*100)</f>
        <v>50.649350649350644</v>
      </c>
      <c r="K55" s="120">
        <v>1.4745370370370372E-2</v>
      </c>
      <c r="L55" s="121">
        <f>SUM(K45/K55*100)</f>
        <v>95.211930926216624</v>
      </c>
      <c r="M55" s="122">
        <f t="shared" si="2"/>
        <v>217.68474266732102</v>
      </c>
    </row>
    <row r="56" spans="2:13" ht="15.75">
      <c r="B56" s="155">
        <v>12</v>
      </c>
      <c r="C56" s="154" t="s">
        <v>329</v>
      </c>
      <c r="D56" s="119" t="s">
        <v>165</v>
      </c>
      <c r="E56" s="118">
        <v>2003</v>
      </c>
      <c r="F56" s="118" t="s">
        <v>5</v>
      </c>
      <c r="G56" s="120">
        <v>5.7662037037037039E-2</v>
      </c>
      <c r="H56" s="121">
        <f>SUM(G46/G56*100)</f>
        <v>62.063428342031301</v>
      </c>
      <c r="I56" s="120">
        <v>6.4085648148148142E-2</v>
      </c>
      <c r="J56" s="121">
        <f>SUM(I45/I56*100)</f>
        <v>83.113599422069711</v>
      </c>
      <c r="K56" s="120">
        <v>1.9606481481481482E-2</v>
      </c>
      <c r="L56" s="121">
        <f>SUM(K45/K56*100)</f>
        <v>71.605667060212511</v>
      </c>
      <c r="M56" s="122">
        <f t="shared" si="2"/>
        <v>216.78269482431352</v>
      </c>
    </row>
    <row r="57" spans="2:13" ht="15.75">
      <c r="B57" s="155">
        <v>13</v>
      </c>
      <c r="C57" s="154" t="s">
        <v>323</v>
      </c>
      <c r="D57" s="119" t="s">
        <v>165</v>
      </c>
      <c r="E57" s="118">
        <v>2004</v>
      </c>
      <c r="F57" s="118" t="s">
        <v>5</v>
      </c>
      <c r="G57" s="120">
        <v>5.2696759259259263E-2</v>
      </c>
      <c r="H57" s="121">
        <f>SUM(G46/G57*100)</f>
        <v>67.911267296288145</v>
      </c>
      <c r="I57" s="120">
        <v>8.2974537037037041E-2</v>
      </c>
      <c r="J57" s="121">
        <f>SUM(I45/I57*100)</f>
        <v>64.193053424466456</v>
      </c>
      <c r="K57" s="120">
        <v>1.6747685185185185E-2</v>
      </c>
      <c r="L57" s="121">
        <f>SUM(K45/K57*100)</f>
        <v>83.82861091914306</v>
      </c>
      <c r="M57" s="122">
        <f t="shared" si="2"/>
        <v>215.93293163989767</v>
      </c>
    </row>
    <row r="58" spans="2:13" ht="15.75">
      <c r="B58" s="155">
        <v>14</v>
      </c>
      <c r="C58" s="154" t="s">
        <v>313</v>
      </c>
      <c r="D58" s="119" t="s">
        <v>165</v>
      </c>
      <c r="E58" s="118">
        <v>2004</v>
      </c>
      <c r="F58" s="118" t="s">
        <v>5</v>
      </c>
      <c r="G58" s="120">
        <v>4.83912037037037E-2</v>
      </c>
      <c r="H58" s="121">
        <f>SUM(G46/G58*100)</f>
        <v>73.953599617316428</v>
      </c>
      <c r="I58" s="120">
        <v>8.7766203703703707E-2</v>
      </c>
      <c r="J58" s="121">
        <f>SUM(I45/I58*100)</f>
        <v>60.688381906897007</v>
      </c>
      <c r="K58" s="120">
        <v>1.7997685185185186E-2</v>
      </c>
      <c r="L58" s="121">
        <f>SUM(K45/K58*100)</f>
        <v>78.0064308681672</v>
      </c>
      <c r="M58" s="122">
        <f t="shared" si="2"/>
        <v>212.64841239238064</v>
      </c>
    </row>
    <row r="59" spans="2:13" ht="15.75">
      <c r="B59" s="155">
        <v>15</v>
      </c>
      <c r="C59" s="154" t="s">
        <v>326</v>
      </c>
      <c r="D59" s="119" t="s">
        <v>165</v>
      </c>
      <c r="E59" s="118">
        <v>2002</v>
      </c>
      <c r="F59" s="118" t="s">
        <v>5</v>
      </c>
      <c r="G59" s="120">
        <v>5.4305555555555551E-2</v>
      </c>
      <c r="H59" s="121">
        <f>SUM(G46/G59*100)</f>
        <v>65.89940323955669</v>
      </c>
      <c r="I59" s="120">
        <v>6.446759259259259E-2</v>
      </c>
      <c r="J59" s="121">
        <f>SUM(I45/I59*100)</f>
        <v>82.621184919210052</v>
      </c>
      <c r="K59" s="120">
        <v>2.2129629629629628E-2</v>
      </c>
      <c r="L59" s="121">
        <f>SUM(K45/K59*100)</f>
        <v>63.44142259414226</v>
      </c>
      <c r="M59" s="122">
        <f t="shared" si="2"/>
        <v>211.96201075290901</v>
      </c>
    </row>
    <row r="60" spans="2:13" ht="15.75">
      <c r="B60" s="155">
        <v>16</v>
      </c>
      <c r="C60" s="154" t="s">
        <v>306</v>
      </c>
      <c r="D60" s="119" t="s">
        <v>165</v>
      </c>
      <c r="E60" s="118">
        <v>2004</v>
      </c>
      <c r="F60" s="118" t="s">
        <v>5</v>
      </c>
      <c r="G60" s="120">
        <v>4.2777777777777776E-2</v>
      </c>
      <c r="H60" s="121">
        <f>SUM(G46/G60*100)</f>
        <v>83.658008658008654</v>
      </c>
      <c r="I60" s="120">
        <v>0.10012731481481481</v>
      </c>
      <c r="J60" s="121">
        <f>SUM(I45/I60*100)</f>
        <v>53.196162293376489</v>
      </c>
      <c r="K60" s="120">
        <v>1.9733796296296298E-2</v>
      </c>
      <c r="L60" s="121">
        <f>SUM(K45/K60*100)</f>
        <v>71.14369501466274</v>
      </c>
      <c r="M60" s="122">
        <f t="shared" si="2"/>
        <v>207.99786596604787</v>
      </c>
    </row>
    <row r="61" spans="2:13" ht="15.75">
      <c r="B61" s="155">
        <v>17</v>
      </c>
      <c r="C61" s="154" t="s">
        <v>334</v>
      </c>
      <c r="D61" s="119" t="s">
        <v>165</v>
      </c>
      <c r="E61" s="118">
        <v>2003</v>
      </c>
      <c r="F61" s="118" t="s">
        <v>5</v>
      </c>
      <c r="G61" s="120">
        <v>5.9861111111111108E-2</v>
      </c>
      <c r="H61" s="121">
        <f>SUM(G46/G61*100)</f>
        <v>59.78344934261407</v>
      </c>
      <c r="I61" s="120">
        <v>6.5254629629629635E-2</v>
      </c>
      <c r="J61" s="121">
        <f>SUM(I45/I61*100)</f>
        <v>81.624689606243336</v>
      </c>
      <c r="K61" s="120">
        <v>2.1168981481481483E-2</v>
      </c>
      <c r="L61" s="121">
        <f>SUM(K45/K61*100)</f>
        <v>66.32039365773646</v>
      </c>
      <c r="M61" s="122">
        <f t="shared" si="2"/>
        <v>207.72853260659389</v>
      </c>
    </row>
    <row r="62" spans="2:13" ht="15.75">
      <c r="B62" s="155">
        <v>18</v>
      </c>
      <c r="C62" s="154" t="s">
        <v>344</v>
      </c>
      <c r="D62" s="119" t="s">
        <v>165</v>
      </c>
      <c r="E62" s="118">
        <v>2003</v>
      </c>
      <c r="F62" s="118" t="s">
        <v>5</v>
      </c>
      <c r="G62" s="120">
        <v>6.7453703703703696E-2</v>
      </c>
      <c r="H62" s="121">
        <f>SUM(G46/G62*100)</f>
        <v>53.054221002059023</v>
      </c>
      <c r="I62" s="120">
        <v>9.2650462962962962E-2</v>
      </c>
      <c r="J62" s="121">
        <f>SUM(I45/I62*100)</f>
        <v>57.489069331667707</v>
      </c>
      <c r="K62" s="120">
        <v>1.4618055555555556E-2</v>
      </c>
      <c r="L62" s="121">
        <f>SUM(K45/K62*100)</f>
        <v>96.041171813143293</v>
      </c>
      <c r="M62" s="122">
        <f t="shared" si="2"/>
        <v>206.58446214687001</v>
      </c>
    </row>
    <row r="63" spans="2:13" ht="15.75">
      <c r="B63" s="155">
        <v>19</v>
      </c>
      <c r="C63" s="154" t="s">
        <v>390</v>
      </c>
      <c r="D63" s="119" t="s">
        <v>165</v>
      </c>
      <c r="E63" s="118">
        <v>2003</v>
      </c>
      <c r="F63" s="118" t="s">
        <v>5</v>
      </c>
      <c r="G63" s="120">
        <v>5.1249999999999997E-2</v>
      </c>
      <c r="H63" s="121">
        <f>SUM(G46/G63*100)</f>
        <v>69.828364950316171</v>
      </c>
      <c r="I63" s="120">
        <v>9.0613425925925917E-2</v>
      </c>
      <c r="J63" s="121">
        <f>SUM(I45/I63*100)</f>
        <v>58.781453570060037</v>
      </c>
      <c r="K63" s="120">
        <v>1.8124999999999999E-2</v>
      </c>
      <c r="L63" s="121">
        <f>SUM(K45/K63*100)</f>
        <v>77.458492975734359</v>
      </c>
      <c r="M63" s="122">
        <f t="shared" si="2"/>
        <v>206.0683114961106</v>
      </c>
    </row>
    <row r="64" spans="2:13" ht="15.75">
      <c r="B64" s="155">
        <v>20</v>
      </c>
      <c r="C64" s="154" t="s">
        <v>320</v>
      </c>
      <c r="D64" s="119" t="s">
        <v>165</v>
      </c>
      <c r="E64" s="118">
        <v>2004</v>
      </c>
      <c r="F64" s="118" t="s">
        <v>5</v>
      </c>
      <c r="G64" s="120">
        <v>5.1215277777777783E-2</v>
      </c>
      <c r="H64" s="121">
        <f>SUM(G46/G64*100)</f>
        <v>69.875706214689245</v>
      </c>
      <c r="I64" s="120">
        <v>9.3831018518518508E-2</v>
      </c>
      <c r="J64" s="121">
        <f>SUM(I45/I64*100)</f>
        <v>56.765757986924882</v>
      </c>
      <c r="K64" s="120">
        <v>1.8194444444444444E-2</v>
      </c>
      <c r="L64" s="121">
        <f>SUM(K45/K64*100)</f>
        <v>77.162849872773549</v>
      </c>
      <c r="M64" s="122">
        <f t="shared" si="2"/>
        <v>203.80431407438766</v>
      </c>
    </row>
    <row r="65" spans="2:13" ht="15.75">
      <c r="B65" s="155">
        <v>21</v>
      </c>
      <c r="C65" s="154" t="s">
        <v>312</v>
      </c>
      <c r="D65" s="119" t="s">
        <v>165</v>
      </c>
      <c r="E65" s="118">
        <v>2002</v>
      </c>
      <c r="F65" s="118" t="s">
        <v>5</v>
      </c>
      <c r="G65" s="120">
        <v>4.7905092592592589E-2</v>
      </c>
      <c r="H65" s="121">
        <f>SUM(G46/G65*100)</f>
        <v>74.704034791012319</v>
      </c>
      <c r="I65" s="120">
        <v>7.4884259259259262E-2</v>
      </c>
      <c r="J65" s="121">
        <f>SUM(I45/I65*100)</f>
        <v>71.128284389489949</v>
      </c>
      <c r="K65" s="120">
        <v>2.4398148148148145E-2</v>
      </c>
      <c r="L65" s="121">
        <f>SUM(K45/K65*100)</f>
        <v>57.542694497153711</v>
      </c>
      <c r="M65" s="122">
        <f t="shared" si="2"/>
        <v>203.375013677656</v>
      </c>
    </row>
    <row r="66" spans="2:13" ht="15.75">
      <c r="B66" s="155">
        <v>22</v>
      </c>
      <c r="C66" s="154" t="s">
        <v>342</v>
      </c>
      <c r="D66" s="119" t="s">
        <v>165</v>
      </c>
      <c r="E66" s="118">
        <v>2002</v>
      </c>
      <c r="F66" s="118" t="s">
        <v>5</v>
      </c>
      <c r="G66" s="120">
        <v>6.6412037037037033E-2</v>
      </c>
      <c r="H66" s="121">
        <f>SUM(G46/G66*100)</f>
        <v>53.886371558034149</v>
      </c>
      <c r="I66" s="120">
        <v>8.0196759259259259E-2</v>
      </c>
      <c r="J66" s="121">
        <f>SUM(I45/I66*100)</f>
        <v>66.416510318949335</v>
      </c>
      <c r="K66" s="120">
        <v>1.7627314814814814E-2</v>
      </c>
      <c r="L66" s="121">
        <f>SUM(K45/K66*100)</f>
        <v>79.645436638214051</v>
      </c>
      <c r="M66" s="122">
        <f t="shared" si="2"/>
        <v>199.94831851519754</v>
      </c>
    </row>
    <row r="67" spans="2:13" ht="15.75">
      <c r="B67" s="155">
        <v>23</v>
      </c>
      <c r="C67" s="154" t="s">
        <v>322</v>
      </c>
      <c r="D67" s="119" t="s">
        <v>165</v>
      </c>
      <c r="E67" s="118">
        <v>2002</v>
      </c>
      <c r="F67" s="118" t="s">
        <v>5</v>
      </c>
      <c r="G67" s="120">
        <v>5.2118055555555563E-2</v>
      </c>
      <c r="H67" s="121">
        <f>SUM(G46/G67*100)</f>
        <v>68.665334221630005</v>
      </c>
      <c r="I67" s="120">
        <v>8.487268518518519E-2</v>
      </c>
      <c r="J67" s="121">
        <f>SUM(I45/I67*100)</f>
        <v>62.757398063548344</v>
      </c>
      <c r="K67" s="120">
        <v>2.0787037037037038E-2</v>
      </c>
      <c r="L67" s="121">
        <f>SUM(K45/K67*100)</f>
        <v>67.538975501113583</v>
      </c>
      <c r="M67" s="122">
        <f t="shared" si="2"/>
        <v>198.96170778629192</v>
      </c>
    </row>
    <row r="68" spans="2:13" ht="15.75">
      <c r="B68" s="155">
        <v>24</v>
      </c>
      <c r="C68" s="154" t="s">
        <v>347</v>
      </c>
      <c r="D68" s="119" t="s">
        <v>165</v>
      </c>
      <c r="E68" s="118">
        <v>2003</v>
      </c>
      <c r="F68" s="118" t="s">
        <v>5</v>
      </c>
      <c r="G68" s="120">
        <v>7.0127314814814809E-2</v>
      </c>
      <c r="H68" s="121">
        <f>SUM(G46/G68*100)</f>
        <v>51.031523353688726</v>
      </c>
      <c r="I68" s="120">
        <v>8.0763888888888885E-2</v>
      </c>
      <c r="J68" s="121">
        <f>SUM(I45/I68*100)</f>
        <v>65.950128976784185</v>
      </c>
      <c r="K68" s="120">
        <v>1.7673611111111109E-2</v>
      </c>
      <c r="L68" s="121">
        <f>SUM(K45/K68*100)</f>
        <v>79.436804191224624</v>
      </c>
      <c r="M68" s="122">
        <f t="shared" si="2"/>
        <v>196.41845652169752</v>
      </c>
    </row>
    <row r="69" spans="2:13" ht="15.75">
      <c r="B69" s="155">
        <v>25</v>
      </c>
      <c r="C69" s="154" t="s">
        <v>332</v>
      </c>
      <c r="D69" s="119" t="s">
        <v>165</v>
      </c>
      <c r="E69" s="118">
        <v>2002</v>
      </c>
      <c r="F69" s="118" t="s">
        <v>5</v>
      </c>
      <c r="G69" s="120">
        <v>5.9641203703703703E-2</v>
      </c>
      <c r="H69" s="121">
        <f>SUM(G46/G69*100)</f>
        <v>60.00388123423248</v>
      </c>
      <c r="I69" s="120">
        <v>8.851851851851851E-2</v>
      </c>
      <c r="J69" s="121">
        <f>SUM(I45/I69*100)</f>
        <v>60.172594142259413</v>
      </c>
      <c r="K69" s="120">
        <v>2.0069444444444442E-2</v>
      </c>
      <c r="L69" s="121">
        <f>SUM(K45/K69*100)</f>
        <v>69.953863898500572</v>
      </c>
      <c r="M69" s="122">
        <f t="shared" si="2"/>
        <v>190.13033927499248</v>
      </c>
    </row>
    <row r="70" spans="2:13" ht="15.75">
      <c r="B70" s="155">
        <v>26</v>
      </c>
      <c r="C70" s="154" t="s">
        <v>345</v>
      </c>
      <c r="D70" s="119" t="s">
        <v>165</v>
      </c>
      <c r="E70" s="118">
        <v>2002</v>
      </c>
      <c r="F70" s="118" t="s">
        <v>5</v>
      </c>
      <c r="G70" s="120">
        <v>6.7673611111111115E-2</v>
      </c>
      <c r="H70" s="121">
        <f>SUM(G46/G70*100)</f>
        <v>52.881819736617061</v>
      </c>
      <c r="I70" s="120">
        <v>0.10660879629629628</v>
      </c>
      <c r="J70" s="121">
        <f>SUM(I45/I70*100)</f>
        <v>49.962001954185219</v>
      </c>
      <c r="K70" s="120">
        <v>1.6261574074074074E-2</v>
      </c>
      <c r="L70" s="121">
        <f>SUM(K45/K70*100)</f>
        <v>86.334519572953738</v>
      </c>
      <c r="M70" s="122">
        <f t="shared" si="2"/>
        <v>189.17834126375601</v>
      </c>
    </row>
    <row r="71" spans="2:13" ht="15.75">
      <c r="B71" s="155">
        <v>27</v>
      </c>
      <c r="C71" s="154" t="s">
        <v>346</v>
      </c>
      <c r="D71" s="119" t="s">
        <v>165</v>
      </c>
      <c r="E71" s="118">
        <v>2002</v>
      </c>
      <c r="F71" s="118" t="s">
        <v>5</v>
      </c>
      <c r="G71" s="120">
        <v>6.997685185185186E-2</v>
      </c>
      <c r="H71" s="121">
        <f>SUM(G46/G71*100)</f>
        <v>51.141250413496522</v>
      </c>
      <c r="I71" s="120">
        <v>7.7175925925925926E-2</v>
      </c>
      <c r="J71" s="121">
        <f>SUM(I45/I71*100)</f>
        <v>69.016196760647873</v>
      </c>
      <c r="K71" s="120">
        <v>2.3182870370370371E-2</v>
      </c>
      <c r="L71" s="121">
        <f>SUM(K45/K71*100)</f>
        <v>60.559161258112823</v>
      </c>
      <c r="M71" s="122">
        <f t="shared" si="2"/>
        <v>180.7166084322572</v>
      </c>
    </row>
    <row r="72" spans="2:13" ht="15.75">
      <c r="B72" s="155">
        <v>28</v>
      </c>
      <c r="C72" s="154" t="s">
        <v>350</v>
      </c>
      <c r="D72" s="119" t="s">
        <v>165</v>
      </c>
      <c r="E72" s="118">
        <v>2004</v>
      </c>
      <c r="F72" s="118" t="s">
        <v>21</v>
      </c>
      <c r="G72" s="120">
        <v>7.3425925925925936E-2</v>
      </c>
      <c r="H72" s="121">
        <f>SUM(G46/G72*100)</f>
        <v>48.73896595208069</v>
      </c>
      <c r="I72" s="120">
        <v>9.7280092592592585E-2</v>
      </c>
      <c r="J72" s="121">
        <f>SUM(I45/I72*100)</f>
        <v>54.753123140987512</v>
      </c>
      <c r="K72" s="120">
        <v>1.832175925925926E-2</v>
      </c>
      <c r="L72" s="121">
        <f>SUM(K45/K72*100)</f>
        <v>76.626658243840808</v>
      </c>
      <c r="M72" s="122">
        <f t="shared" si="2"/>
        <v>180.118747336909</v>
      </c>
    </row>
    <row r="73" spans="2:13" ht="15.75">
      <c r="B73" s="155">
        <v>29</v>
      </c>
      <c r="C73" s="154" t="s">
        <v>338</v>
      </c>
      <c r="D73" s="119" t="s">
        <v>165</v>
      </c>
      <c r="E73" s="118">
        <v>2004</v>
      </c>
      <c r="F73" s="118" t="s">
        <v>26</v>
      </c>
      <c r="G73" s="120">
        <v>6.4375000000000002E-2</v>
      </c>
      <c r="H73" s="121">
        <f>SUM(G46/G73*100)</f>
        <v>55.591513843941023</v>
      </c>
      <c r="I73" s="120">
        <v>0.10319444444444444</v>
      </c>
      <c r="J73" s="121">
        <f>SUM(I45/I73*100)</f>
        <v>51.615074024226118</v>
      </c>
      <c r="K73" s="120">
        <v>1.9328703703703702E-2</v>
      </c>
      <c r="L73" s="121">
        <f>SUM(K45/K73*100)</f>
        <v>72.634730538922156</v>
      </c>
      <c r="M73" s="122">
        <f t="shared" si="2"/>
        <v>179.84131840708929</v>
      </c>
    </row>
    <row r="74" spans="2:13" ht="15.75">
      <c r="B74" s="155">
        <v>30</v>
      </c>
      <c r="C74" s="154" t="s">
        <v>336</v>
      </c>
      <c r="D74" s="119" t="s">
        <v>165</v>
      </c>
      <c r="E74" s="118">
        <v>2001</v>
      </c>
      <c r="F74" s="118" t="s">
        <v>5</v>
      </c>
      <c r="G74" s="120">
        <v>6.2384259259259257E-2</v>
      </c>
      <c r="H74" s="121">
        <f>SUM(G46/G74*100)</f>
        <v>57.365491651205936</v>
      </c>
      <c r="I74" s="120">
        <v>9.4583333333333339E-2</v>
      </c>
      <c r="J74" s="121">
        <f>SUM(I45/I74*100)</f>
        <v>56.314243759177671</v>
      </c>
      <c r="K74" s="120">
        <v>2.4918981481481483E-2</v>
      </c>
      <c r="L74" s="121">
        <f>SUM(K45/K74*100)</f>
        <v>56.339990710636314</v>
      </c>
      <c r="M74" s="122">
        <f t="shared" si="2"/>
        <v>170.01972612101991</v>
      </c>
    </row>
    <row r="75" spans="2:13" ht="15.75">
      <c r="B75" s="155">
        <v>31</v>
      </c>
      <c r="C75" s="154" t="s">
        <v>356</v>
      </c>
      <c r="D75" s="119" t="s">
        <v>165</v>
      </c>
      <c r="E75" s="118">
        <v>2003</v>
      </c>
      <c r="F75" s="119" t="s">
        <v>33</v>
      </c>
      <c r="G75" s="119" t="s">
        <v>50</v>
      </c>
      <c r="H75" s="121">
        <v>0</v>
      </c>
      <c r="I75" s="120">
        <v>6.6134259259259254E-2</v>
      </c>
      <c r="J75" s="121">
        <f>SUM(I45/I75*100)</f>
        <v>80.539026951347566</v>
      </c>
      <c r="K75" s="120">
        <v>1.6122685185185184E-2</v>
      </c>
      <c r="L75" s="121">
        <f>SUM(K45/K75*100)</f>
        <v>87.078248384781048</v>
      </c>
      <c r="M75" s="122">
        <f>SUM(J75+L75)</f>
        <v>167.61727533612861</v>
      </c>
    </row>
    <row r="76" spans="2:13" ht="15.75">
      <c r="B76" s="155">
        <v>32</v>
      </c>
      <c r="C76" s="154" t="s">
        <v>343</v>
      </c>
      <c r="D76" s="119" t="s">
        <v>165</v>
      </c>
      <c r="E76" s="118">
        <v>2003</v>
      </c>
      <c r="F76" s="118" t="s">
        <v>5</v>
      </c>
      <c r="G76" s="120">
        <v>6.7129629629629636E-2</v>
      </c>
      <c r="H76" s="121">
        <f>SUM(G46/G76*100)</f>
        <v>53.310344827586199</v>
      </c>
      <c r="I76" s="120">
        <v>0.10407407407407408</v>
      </c>
      <c r="J76" s="121">
        <f>SUM(I45/I76*100)</f>
        <v>51.17882562277579</v>
      </c>
      <c r="K76" s="120">
        <v>2.2511574074074073E-2</v>
      </c>
      <c r="L76" s="121">
        <f>SUM(K45/K76*100)</f>
        <v>62.365038560411314</v>
      </c>
      <c r="M76" s="122">
        <f>SUM(H76+J76+L76)</f>
        <v>166.8542090107733</v>
      </c>
    </row>
    <row r="77" spans="2:13" ht="15.75">
      <c r="B77" s="155">
        <v>33</v>
      </c>
      <c r="C77" s="154" t="s">
        <v>308</v>
      </c>
      <c r="D77" s="119" t="s">
        <v>165</v>
      </c>
      <c r="E77" s="118">
        <v>2004</v>
      </c>
      <c r="F77" s="118" t="s">
        <v>5</v>
      </c>
      <c r="G77" s="120">
        <v>4.701388888888889E-2</v>
      </c>
      <c r="H77" s="121">
        <f>SUM(G46/G77*100)</f>
        <v>76.120137863121613</v>
      </c>
      <c r="I77" s="119" t="s">
        <v>50</v>
      </c>
      <c r="J77" s="121">
        <v>0</v>
      </c>
      <c r="K77" s="120">
        <v>1.621527777777778E-2</v>
      </c>
      <c r="L77" s="121">
        <f>SUM(K45/K77*100)</f>
        <v>86.581013561741599</v>
      </c>
      <c r="M77" s="122">
        <f>SUM(H77+L77)</f>
        <v>162.70115142486321</v>
      </c>
    </row>
    <row r="78" spans="2:13" ht="15.75">
      <c r="B78" s="155">
        <v>34</v>
      </c>
      <c r="C78" s="154" t="s">
        <v>307</v>
      </c>
      <c r="D78" s="119" t="s">
        <v>165</v>
      </c>
      <c r="E78" s="118">
        <v>2004</v>
      </c>
      <c r="F78" s="118" t="s">
        <v>5</v>
      </c>
      <c r="G78" s="120">
        <v>4.4895833333333329E-2</v>
      </c>
      <c r="H78" s="121">
        <f>SUM(G46/G78*100)</f>
        <v>79.711265790152098</v>
      </c>
      <c r="I78" s="119" t="s">
        <v>50</v>
      </c>
      <c r="J78" s="121">
        <v>0</v>
      </c>
      <c r="K78" s="120">
        <v>1.8240740740740741E-2</v>
      </c>
      <c r="L78" s="121">
        <f>SUM(K45/K78*100)</f>
        <v>76.967005076142129</v>
      </c>
      <c r="M78" s="122">
        <f>SUM(H78+L78)</f>
        <v>156.67827086629421</v>
      </c>
    </row>
    <row r="79" spans="2:13" ht="15.75">
      <c r="B79" s="155">
        <v>35</v>
      </c>
      <c r="C79" s="154" t="s">
        <v>318</v>
      </c>
      <c r="D79" s="119" t="s">
        <v>165</v>
      </c>
      <c r="E79" s="118">
        <v>2003</v>
      </c>
      <c r="F79" s="118" t="s">
        <v>5</v>
      </c>
      <c r="G79" s="120">
        <v>5.0532407407407408E-2</v>
      </c>
      <c r="H79" s="121">
        <f>SUM(G46/G79*100)</f>
        <v>70.819972514887766</v>
      </c>
      <c r="I79" s="119" t="s">
        <v>50</v>
      </c>
      <c r="J79" s="121">
        <v>0</v>
      </c>
      <c r="K79" s="120">
        <v>1.6875000000000001E-2</v>
      </c>
      <c r="L79" s="121">
        <f>SUM(K45/K79*100)</f>
        <v>83.196159122085049</v>
      </c>
      <c r="M79" s="122">
        <f>SUM(H79+L79)</f>
        <v>154.01613163697283</v>
      </c>
    </row>
    <row r="80" spans="2:13" ht="15.75">
      <c r="B80" s="155">
        <v>36</v>
      </c>
      <c r="C80" s="154" t="s">
        <v>310</v>
      </c>
      <c r="D80" s="119" t="s">
        <v>165</v>
      </c>
      <c r="E80" s="118">
        <v>2003</v>
      </c>
      <c r="F80" s="118" t="s">
        <v>5</v>
      </c>
      <c r="G80" s="120">
        <v>4.7523148148148148E-2</v>
      </c>
      <c r="H80" s="121">
        <f>SUM(G46/G80*100)</f>
        <v>75.304432537749634</v>
      </c>
      <c r="I80" s="120">
        <v>6.9826388888888882E-2</v>
      </c>
      <c r="J80" s="121">
        <f>SUM(I45/I80*100)</f>
        <v>76.280457483838887</v>
      </c>
      <c r="K80" s="119" t="s">
        <v>50</v>
      </c>
      <c r="L80" s="121">
        <v>0</v>
      </c>
      <c r="M80" s="122">
        <f>SUM(H80+J80)</f>
        <v>151.58489002158854</v>
      </c>
    </row>
    <row r="81" spans="2:13" ht="15.75">
      <c r="B81" s="155">
        <v>37</v>
      </c>
      <c r="C81" s="154" t="s">
        <v>331</v>
      </c>
      <c r="D81" s="119" t="s">
        <v>165</v>
      </c>
      <c r="E81" s="118">
        <v>2003</v>
      </c>
      <c r="F81" s="118" t="s">
        <v>5</v>
      </c>
      <c r="G81" s="120">
        <v>5.8634259259259254E-2</v>
      </c>
      <c r="H81" s="121">
        <f>SUM(G46/G81*100)</f>
        <v>61.034346624555859</v>
      </c>
      <c r="I81" s="119" t="s">
        <v>50</v>
      </c>
      <c r="J81" s="121">
        <v>0</v>
      </c>
      <c r="K81" s="120">
        <v>1.6157407407407409E-2</v>
      </c>
      <c r="L81" s="121">
        <f>SUM(K45/K81*100)</f>
        <v>86.891117478510012</v>
      </c>
      <c r="M81" s="122">
        <f>SUM(H81+L81)</f>
        <v>147.92546410306588</v>
      </c>
    </row>
    <row r="82" spans="2:13" ht="15.75">
      <c r="B82" s="155">
        <v>38</v>
      </c>
      <c r="C82" s="154" t="s">
        <v>311</v>
      </c>
      <c r="D82" s="119" t="s">
        <v>165</v>
      </c>
      <c r="E82" s="118">
        <v>2003</v>
      </c>
      <c r="F82" s="118" t="s">
        <v>5</v>
      </c>
      <c r="G82" s="120">
        <v>4.7731481481481486E-2</v>
      </c>
      <c r="H82" s="121">
        <f>SUM(G46/G82*100)</f>
        <v>74.97575169738117</v>
      </c>
      <c r="I82" s="119" t="s">
        <v>50</v>
      </c>
      <c r="J82" s="121">
        <v>0</v>
      </c>
      <c r="K82" s="120">
        <v>2.0891203703703703E-2</v>
      </c>
      <c r="L82" s="121">
        <f>SUM(K45/K82*100)</f>
        <v>67.202216066481995</v>
      </c>
      <c r="M82" s="122">
        <f>SUM(H82+L82)</f>
        <v>142.17796776386317</v>
      </c>
    </row>
    <row r="83" spans="2:13" ht="15.75">
      <c r="B83" s="155">
        <v>39</v>
      </c>
      <c r="C83" s="154" t="s">
        <v>328</v>
      </c>
      <c r="D83" s="119" t="s">
        <v>165</v>
      </c>
      <c r="E83" s="118">
        <v>2003</v>
      </c>
      <c r="F83" s="118" t="s">
        <v>5</v>
      </c>
      <c r="G83" s="120">
        <v>5.693287037037037E-2</v>
      </c>
      <c r="H83" s="121">
        <f>SUM(G46/G83*100)</f>
        <v>62.858304533441753</v>
      </c>
      <c r="I83" s="119" t="s">
        <v>50</v>
      </c>
      <c r="J83" s="121">
        <v>0</v>
      </c>
      <c r="K83" s="120">
        <v>1.7916666666666668E-2</v>
      </c>
      <c r="L83" s="121">
        <f>SUM(K45/K83*100)</f>
        <v>78.359173126614976</v>
      </c>
      <c r="M83" s="122">
        <f>SUM(H83+L83)</f>
        <v>141.21747766005672</v>
      </c>
    </row>
    <row r="84" spans="2:13" ht="15.75">
      <c r="B84" s="155">
        <v>40</v>
      </c>
      <c r="C84" s="154" t="s">
        <v>352</v>
      </c>
      <c r="D84" s="119" t="s">
        <v>165</v>
      </c>
      <c r="E84" s="118">
        <v>2004</v>
      </c>
      <c r="F84" s="118" t="s">
        <v>5</v>
      </c>
      <c r="G84" s="120">
        <v>7.525462962962963E-2</v>
      </c>
      <c r="H84" s="121">
        <f>SUM(G46/G84*100)</f>
        <v>47.554598585050748</v>
      </c>
      <c r="I84" s="120">
        <v>5.768518518518518E-2</v>
      </c>
      <c r="J84" s="121">
        <f>SUM(I45/I84*100)</f>
        <v>92.335473515248793</v>
      </c>
      <c r="K84" s="119" t="s">
        <v>50</v>
      </c>
      <c r="L84" s="121">
        <v>0</v>
      </c>
      <c r="M84" s="122">
        <f>SUM(H84+J84)</f>
        <v>139.89007210029953</v>
      </c>
    </row>
    <row r="85" spans="2:13" ht="15.75">
      <c r="B85" s="155">
        <v>41</v>
      </c>
      <c r="C85" s="154" t="s">
        <v>327</v>
      </c>
      <c r="D85" s="119" t="s">
        <v>165</v>
      </c>
      <c r="E85" s="118">
        <v>2004</v>
      </c>
      <c r="F85" s="118" t="s">
        <v>21</v>
      </c>
      <c r="G85" s="120">
        <v>5.6828703703703708E-2</v>
      </c>
      <c r="H85" s="121">
        <f>SUM(G46/G85*100)</f>
        <v>62.973523421588581</v>
      </c>
      <c r="I85" s="119" t="s">
        <v>50</v>
      </c>
      <c r="J85" s="121">
        <v>0</v>
      </c>
      <c r="K85" s="120">
        <v>1.8275462962962962E-2</v>
      </c>
      <c r="L85" s="121">
        <f>SUM(K45/K85*100)</f>
        <v>76.820772640911969</v>
      </c>
      <c r="M85" s="122">
        <f>SUM(H85+L85)</f>
        <v>139.79429606250056</v>
      </c>
    </row>
    <row r="86" spans="2:13" ht="15.75">
      <c r="B86" s="155">
        <v>42</v>
      </c>
      <c r="C86" s="154" t="s">
        <v>355</v>
      </c>
      <c r="D86" s="119" t="s">
        <v>165</v>
      </c>
      <c r="E86" s="118">
        <v>2003</v>
      </c>
      <c r="F86" s="118" t="s">
        <v>5</v>
      </c>
      <c r="G86" s="119" t="s">
        <v>50</v>
      </c>
      <c r="H86" s="121">
        <v>0</v>
      </c>
      <c r="I86" s="120">
        <v>7.3784722222222224E-2</v>
      </c>
      <c r="J86" s="121">
        <f>SUM(I45/I86*100)</f>
        <v>72.188235294117646</v>
      </c>
      <c r="K86" s="120">
        <v>2.1608796296296296E-2</v>
      </c>
      <c r="L86" s="121">
        <f>SUM(K45/K86*100)</f>
        <v>64.970540974825923</v>
      </c>
      <c r="M86" s="122">
        <f>SUM(J86+L86)</f>
        <v>137.15877626894357</v>
      </c>
    </row>
    <row r="87" spans="2:13" ht="15.75">
      <c r="B87" s="155">
        <v>43</v>
      </c>
      <c r="C87" s="154" t="s">
        <v>316</v>
      </c>
      <c r="D87" s="119" t="s">
        <v>165</v>
      </c>
      <c r="E87" s="118">
        <v>2002</v>
      </c>
      <c r="F87" s="118" t="s">
        <v>5</v>
      </c>
      <c r="G87" s="120">
        <v>5.0381944444444444E-2</v>
      </c>
      <c r="H87" s="121">
        <f>SUM(G46/G87*100)</f>
        <v>71.031472547668272</v>
      </c>
      <c r="I87" s="119" t="s">
        <v>50</v>
      </c>
      <c r="J87" s="121">
        <v>0</v>
      </c>
      <c r="K87" s="120">
        <v>2.1504629629629627E-2</v>
      </c>
      <c r="L87" s="121">
        <f>SUM(K45/K87*100)</f>
        <v>65.28525296017223</v>
      </c>
      <c r="M87" s="122">
        <f>SUM(H87+L87)</f>
        <v>136.31672550784049</v>
      </c>
    </row>
    <row r="88" spans="2:13" ht="15.75">
      <c r="B88" s="155">
        <v>44</v>
      </c>
      <c r="C88" s="154" t="s">
        <v>317</v>
      </c>
      <c r="D88" s="119" t="s">
        <v>165</v>
      </c>
      <c r="E88" s="118">
        <v>2002</v>
      </c>
      <c r="F88" s="118" t="s">
        <v>5</v>
      </c>
      <c r="G88" s="120">
        <v>5.0451388888888893E-2</v>
      </c>
      <c r="H88" s="121">
        <f>SUM(G46/G88*100)</f>
        <v>70.933700389997682</v>
      </c>
      <c r="I88" s="119" t="s">
        <v>50</v>
      </c>
      <c r="J88" s="121">
        <v>0</v>
      </c>
      <c r="K88" s="120">
        <v>2.1550925925925928E-2</v>
      </c>
      <c r="L88" s="121">
        <f>SUM(K45/K88*100)</f>
        <v>65.14500537056928</v>
      </c>
      <c r="M88" s="122">
        <f>SUM(H88+L88)</f>
        <v>136.07870576056695</v>
      </c>
    </row>
    <row r="89" spans="2:13" ht="15.75">
      <c r="B89" s="155">
        <v>45</v>
      </c>
      <c r="C89" s="154" t="s">
        <v>340</v>
      </c>
      <c r="D89" s="119" t="s">
        <v>165</v>
      </c>
      <c r="E89" s="118">
        <v>2005</v>
      </c>
      <c r="F89" s="118" t="s">
        <v>5</v>
      </c>
      <c r="G89" s="120">
        <v>6.5625000000000003E-2</v>
      </c>
      <c r="H89" s="121">
        <f>SUM(G46/G89*100)</f>
        <v>54.532627865961189</v>
      </c>
      <c r="I89" s="119" t="s">
        <v>50</v>
      </c>
      <c r="J89" s="121">
        <v>0</v>
      </c>
      <c r="K89" s="120">
        <v>1.8726851851851852E-2</v>
      </c>
      <c r="L89" s="121">
        <f>SUM(K45/K89*100)</f>
        <v>74.969097651421507</v>
      </c>
      <c r="M89" s="122">
        <f>SUM(H89+L89)</f>
        <v>129.50172551738268</v>
      </c>
    </row>
    <row r="90" spans="2:13" ht="15.75">
      <c r="B90" s="155">
        <v>46</v>
      </c>
      <c r="C90" s="154" t="s">
        <v>324</v>
      </c>
      <c r="D90" s="119" t="s">
        <v>165</v>
      </c>
      <c r="E90" s="118">
        <v>2003</v>
      </c>
      <c r="F90" s="118" t="s">
        <v>5</v>
      </c>
      <c r="G90" s="120">
        <v>5.3217592592592594E-2</v>
      </c>
      <c r="H90" s="121">
        <f>SUM(G46/G90*100)</f>
        <v>67.246628969116998</v>
      </c>
      <c r="I90" s="120">
        <v>9.3182870370370374E-2</v>
      </c>
      <c r="J90" s="121">
        <f>SUM(I45/I90*100)</f>
        <v>57.160601167556827</v>
      </c>
      <c r="K90" s="119" t="s">
        <v>50</v>
      </c>
      <c r="L90" s="121">
        <v>0</v>
      </c>
      <c r="M90" s="122">
        <f>SUM(H90+J90)</f>
        <v>124.40723013667383</v>
      </c>
    </row>
    <row r="91" spans="2:13" ht="15.75">
      <c r="B91" s="155">
        <v>47</v>
      </c>
      <c r="C91" s="154" t="s">
        <v>330</v>
      </c>
      <c r="D91" s="119" t="s">
        <v>165</v>
      </c>
      <c r="E91" s="118">
        <v>2003</v>
      </c>
      <c r="F91" s="118" t="s">
        <v>5</v>
      </c>
      <c r="G91" s="120">
        <v>5.8182870370370371E-2</v>
      </c>
      <c r="H91" s="121">
        <f>SUM(G46/G91*100)</f>
        <v>61.507857569126713</v>
      </c>
      <c r="I91" s="119" t="s">
        <v>50</v>
      </c>
      <c r="J91" s="121">
        <v>0</v>
      </c>
      <c r="K91" s="120">
        <v>2.2361111111111113E-2</v>
      </c>
      <c r="L91" s="121">
        <f>SUM(K45/K91*100)</f>
        <v>62.784679089026909</v>
      </c>
      <c r="M91" s="122">
        <f>SUM(H91+L91)</f>
        <v>124.29253665815362</v>
      </c>
    </row>
    <row r="92" spans="2:13" ht="15.75">
      <c r="B92" s="155">
        <v>48</v>
      </c>
      <c r="C92" s="154" t="s">
        <v>339</v>
      </c>
      <c r="D92" s="119" t="s">
        <v>165</v>
      </c>
      <c r="E92" s="118">
        <v>2003</v>
      </c>
      <c r="F92" s="118" t="s">
        <v>5</v>
      </c>
      <c r="G92" s="120">
        <v>6.5092592592592591E-2</v>
      </c>
      <c r="H92" s="121">
        <f>SUM(G46/G92*100)</f>
        <v>54.978662873399706</v>
      </c>
      <c r="I92" s="119" t="s">
        <v>50</v>
      </c>
      <c r="J92" s="121">
        <v>0</v>
      </c>
      <c r="K92" s="120">
        <v>2.1585648148148145E-2</v>
      </c>
      <c r="L92" s="121">
        <f>SUM(K45/K92*100)</f>
        <v>65.040214477211805</v>
      </c>
      <c r="M92" s="122">
        <f>SUM(H92+L92)</f>
        <v>120.01887735061152</v>
      </c>
    </row>
    <row r="93" spans="2:13" ht="15.75">
      <c r="B93" s="155">
        <v>49</v>
      </c>
      <c r="C93" s="154" t="s">
        <v>335</v>
      </c>
      <c r="D93" s="119" t="s">
        <v>165</v>
      </c>
      <c r="E93" s="118">
        <v>2003</v>
      </c>
      <c r="F93" s="118" t="s">
        <v>5</v>
      </c>
      <c r="G93" s="120">
        <v>6.1608796296296293E-2</v>
      </c>
      <c r="H93" s="121">
        <f>SUM(G46/G93*100)</f>
        <v>58.087544617696786</v>
      </c>
      <c r="I93" s="119" t="s">
        <v>50</v>
      </c>
      <c r="J93" s="121">
        <v>0</v>
      </c>
      <c r="K93" s="120">
        <v>2.3796296296296298E-2</v>
      </c>
      <c r="L93" s="121">
        <f>SUM(K45/K93*100)</f>
        <v>58.998054474708162</v>
      </c>
      <c r="M93" s="122">
        <f>SUM(H93+L93)</f>
        <v>117.08559909240495</v>
      </c>
    </row>
    <row r="94" spans="2:13" ht="15.75">
      <c r="B94" s="155">
        <v>50</v>
      </c>
      <c r="C94" s="154" t="s">
        <v>349</v>
      </c>
      <c r="D94" s="119" t="s">
        <v>165</v>
      </c>
      <c r="E94" s="118">
        <v>2003</v>
      </c>
      <c r="F94" s="118" t="s">
        <v>5</v>
      </c>
      <c r="G94" s="120">
        <v>7.2326388888888885E-2</v>
      </c>
      <c r="H94" s="121">
        <f>SUM(G46/G94*100)</f>
        <v>49.47991678668587</v>
      </c>
      <c r="I94" s="119" t="s">
        <v>50</v>
      </c>
      <c r="J94" s="121">
        <v>0</v>
      </c>
      <c r="K94" s="120">
        <v>2.2418981481481481E-2</v>
      </c>
      <c r="L94" s="121">
        <f>SUM(K45/K94*100)</f>
        <v>62.622612287041811</v>
      </c>
      <c r="M94" s="122">
        <f>SUM(H94+L94)</f>
        <v>112.10252907372768</v>
      </c>
    </row>
    <row r="95" spans="2:13" ht="15.75">
      <c r="B95" s="155">
        <v>51</v>
      </c>
      <c r="C95" s="154" t="s">
        <v>348</v>
      </c>
      <c r="D95" s="119" t="s">
        <v>165</v>
      </c>
      <c r="E95" s="118">
        <v>2003</v>
      </c>
      <c r="F95" s="118" t="s">
        <v>5</v>
      </c>
      <c r="G95" s="120">
        <v>7.1122685185185178E-2</v>
      </c>
      <c r="H95" s="121">
        <f>SUM(G46/G95*100)</f>
        <v>50.317331163547593</v>
      </c>
      <c r="I95" s="119" t="s">
        <v>50</v>
      </c>
      <c r="J95" s="121">
        <v>0</v>
      </c>
      <c r="K95" s="120">
        <v>2.5057870370370373E-2</v>
      </c>
      <c r="L95" s="121">
        <f>SUM(K45/K95*100)</f>
        <v>56.027713625866049</v>
      </c>
      <c r="M95" s="122">
        <f>SUM(H95+L95)</f>
        <v>106.34504478941363</v>
      </c>
    </row>
    <row r="96" spans="2:13" ht="15.75">
      <c r="B96" s="155">
        <v>52</v>
      </c>
      <c r="C96" s="154" t="s">
        <v>353</v>
      </c>
      <c r="D96" s="119" t="s">
        <v>165</v>
      </c>
      <c r="E96" s="118">
        <v>2000</v>
      </c>
      <c r="F96" s="118" t="s">
        <v>5</v>
      </c>
      <c r="G96" s="120">
        <v>7.6203703703703704E-2</v>
      </c>
      <c r="H96" s="121">
        <f>SUM(G46/G96*100)</f>
        <v>46.962332928311049</v>
      </c>
      <c r="I96" s="120">
        <v>9.9479166666666674E-2</v>
      </c>
      <c r="J96" s="121">
        <f>SUM(I45/I96*100)</f>
        <v>53.542757417102962</v>
      </c>
      <c r="K96" s="119" t="s">
        <v>50</v>
      </c>
      <c r="L96" s="121">
        <v>0</v>
      </c>
      <c r="M96" s="122">
        <f>SUM(H96+J96)</f>
        <v>100.505090345414</v>
      </c>
    </row>
    <row r="97" spans="2:13" ht="15.75">
      <c r="B97" s="155">
        <v>53</v>
      </c>
      <c r="C97" s="154" t="s">
        <v>354</v>
      </c>
      <c r="D97" s="119" t="s">
        <v>165</v>
      </c>
      <c r="E97" s="118">
        <v>2003</v>
      </c>
      <c r="F97" s="118" t="s">
        <v>5</v>
      </c>
      <c r="G97" s="120">
        <v>8.8344907407407414E-2</v>
      </c>
      <c r="H97" s="121">
        <f>SUM(G46/G97*100)</f>
        <v>40.508319140573818</v>
      </c>
      <c r="I97" s="119" t="s">
        <v>50</v>
      </c>
      <c r="J97" s="121">
        <v>0</v>
      </c>
      <c r="K97" s="120">
        <v>2.736111111111111E-2</v>
      </c>
      <c r="L97" s="121">
        <f>SUM(K45/K97*100)</f>
        <v>51.311336717428091</v>
      </c>
      <c r="M97" s="122">
        <f>SUM(H97+L97)</f>
        <v>91.819655858001909</v>
      </c>
    </row>
    <row r="98" spans="2:13" ht="15.75">
      <c r="B98" s="155">
        <v>54</v>
      </c>
      <c r="C98" s="154" t="s">
        <v>314</v>
      </c>
      <c r="D98" s="119" t="s">
        <v>165</v>
      </c>
      <c r="E98" s="118">
        <v>2002</v>
      </c>
      <c r="F98" s="118" t="s">
        <v>5</v>
      </c>
      <c r="G98" s="120">
        <v>4.83912037037037E-2</v>
      </c>
      <c r="H98" s="121">
        <f>SUM(G46/G98*100)</f>
        <v>73.953599617316428</v>
      </c>
      <c r="I98" s="119" t="s">
        <v>50</v>
      </c>
      <c r="J98" s="121">
        <v>0</v>
      </c>
      <c r="K98" s="119" t="s">
        <v>50</v>
      </c>
      <c r="L98" s="121">
        <v>0</v>
      </c>
      <c r="M98" s="122">
        <f>SUM(H98+L98)</f>
        <v>73.953599617316428</v>
      </c>
    </row>
    <row r="99" spans="2:13" ht="15.75">
      <c r="B99" s="155">
        <v>55</v>
      </c>
      <c r="C99" s="154" t="s">
        <v>333</v>
      </c>
      <c r="D99" s="119" t="s">
        <v>165</v>
      </c>
      <c r="E99" s="118">
        <v>2003</v>
      </c>
      <c r="F99" s="118" t="s">
        <v>5</v>
      </c>
      <c r="G99" s="120">
        <v>5.9791666666666667E-2</v>
      </c>
      <c r="H99" s="121">
        <f>SUM(G46/G99*100)</f>
        <v>59.852884243128138</v>
      </c>
      <c r="I99" s="119" t="s">
        <v>50</v>
      </c>
      <c r="J99" s="121">
        <v>0</v>
      </c>
      <c r="K99" s="119" t="s">
        <v>50</v>
      </c>
      <c r="L99" s="121">
        <v>0</v>
      </c>
      <c r="M99" s="122">
        <f>SUM(H99+L99)</f>
        <v>59.852884243128138</v>
      </c>
    </row>
    <row r="100" spans="2:13" ht="15.75">
      <c r="B100" s="155">
        <v>56</v>
      </c>
      <c r="C100" s="154" t="s">
        <v>357</v>
      </c>
      <c r="D100" s="119" t="s">
        <v>165</v>
      </c>
      <c r="E100" s="118">
        <v>2003</v>
      </c>
      <c r="F100" s="118" t="s">
        <v>5</v>
      </c>
      <c r="G100" s="119" t="s">
        <v>50</v>
      </c>
      <c r="H100" s="121">
        <v>0</v>
      </c>
      <c r="I100" s="119" t="s">
        <v>50</v>
      </c>
      <c r="J100" s="121">
        <v>0</v>
      </c>
      <c r="K100" s="120">
        <v>2.359953703703704E-2</v>
      </c>
      <c r="L100" s="121">
        <f>SUM(K45/K100*100)</f>
        <v>59.489946051986252</v>
      </c>
      <c r="M100" s="122">
        <f>SUM(J100+L100)</f>
        <v>59.489946051986252</v>
      </c>
    </row>
    <row r="101" spans="2:13" ht="15.75">
      <c r="B101" s="155">
        <v>57</v>
      </c>
      <c r="C101" s="154" t="s">
        <v>337</v>
      </c>
      <c r="D101" s="119" t="s">
        <v>165</v>
      </c>
      <c r="E101" s="118">
        <v>2003</v>
      </c>
      <c r="F101" s="118" t="s">
        <v>5</v>
      </c>
      <c r="G101" s="120">
        <v>6.4062500000000008E-2</v>
      </c>
      <c r="H101" s="121">
        <f>SUM(G46/G101*100)</f>
        <v>55.862691960252917</v>
      </c>
      <c r="I101" s="119" t="s">
        <v>50</v>
      </c>
      <c r="J101" s="121">
        <v>0</v>
      </c>
      <c r="K101" s="119" t="s">
        <v>50</v>
      </c>
      <c r="L101" s="121">
        <v>0</v>
      </c>
      <c r="M101" s="122">
        <f>SUM(H101+J101)</f>
        <v>55.862691960252917</v>
      </c>
    </row>
    <row r="102" spans="2:13" ht="16.5" thickBot="1">
      <c r="B102" s="157">
        <v>58</v>
      </c>
      <c r="C102" s="156" t="s">
        <v>341</v>
      </c>
      <c r="D102" s="126" t="s">
        <v>165</v>
      </c>
      <c r="E102" s="125">
        <v>2003</v>
      </c>
      <c r="F102" s="125" t="s">
        <v>5</v>
      </c>
      <c r="G102" s="128">
        <v>6.5671296296296297E-2</v>
      </c>
      <c r="H102" s="127">
        <f>SUM(G46/G102*100)</f>
        <v>54.494183997180116</v>
      </c>
      <c r="I102" s="126" t="s">
        <v>50</v>
      </c>
      <c r="J102" s="127">
        <v>0</v>
      </c>
      <c r="K102" s="126" t="s">
        <v>50</v>
      </c>
      <c r="L102" s="127">
        <v>0</v>
      </c>
      <c r="M102" s="129">
        <f>SUM(H102+L102)</f>
        <v>54.494183997180116</v>
      </c>
    </row>
    <row r="103" spans="2:13" ht="15.75">
      <c r="B103" s="139"/>
      <c r="C103" s="244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2:13" ht="23.25">
      <c r="B104" s="303" t="s">
        <v>9</v>
      </c>
      <c r="C104" s="308"/>
      <c r="D104" s="139"/>
      <c r="E104" s="137"/>
      <c r="F104" s="137"/>
      <c r="G104" s="137"/>
      <c r="H104" s="137"/>
      <c r="I104" s="137"/>
      <c r="J104" s="137"/>
      <c r="K104" s="137"/>
      <c r="L104" s="137"/>
      <c r="M104" s="137"/>
    </row>
    <row r="105" spans="2:13" ht="16.5" thickBot="1">
      <c r="B105" s="138"/>
      <c r="C105" s="139"/>
      <c r="D105" s="139"/>
      <c r="E105" s="137"/>
      <c r="F105" s="137"/>
      <c r="G105" s="137"/>
      <c r="H105" s="137"/>
      <c r="I105" s="137"/>
      <c r="J105" s="137"/>
      <c r="K105" s="137"/>
      <c r="L105" s="137"/>
      <c r="M105" s="137"/>
    </row>
    <row r="106" spans="2:13" ht="15.75">
      <c r="B106" s="112" t="s">
        <v>0</v>
      </c>
      <c r="C106" s="113" t="s">
        <v>1</v>
      </c>
      <c r="D106" s="113" t="s">
        <v>2</v>
      </c>
      <c r="E106" s="113" t="s">
        <v>3</v>
      </c>
      <c r="F106" s="113" t="s">
        <v>4</v>
      </c>
      <c r="G106" s="113" t="s">
        <v>67</v>
      </c>
      <c r="H106" s="113" t="s">
        <v>6</v>
      </c>
      <c r="I106" s="114" t="s">
        <v>68</v>
      </c>
      <c r="J106" s="114" t="s">
        <v>6</v>
      </c>
      <c r="K106" s="114" t="s">
        <v>12</v>
      </c>
      <c r="L106" s="114" t="s">
        <v>6</v>
      </c>
      <c r="M106" s="115" t="s">
        <v>11</v>
      </c>
    </row>
    <row r="107" spans="2:13" ht="15.75">
      <c r="B107" s="140">
        <v>1</v>
      </c>
      <c r="C107" s="141" t="s">
        <v>123</v>
      </c>
      <c r="D107" s="118" t="s">
        <v>242</v>
      </c>
      <c r="E107" s="118">
        <v>2004</v>
      </c>
      <c r="F107" s="118" t="s">
        <v>20</v>
      </c>
      <c r="G107" s="120">
        <v>4.0856481481481487E-2</v>
      </c>
      <c r="H107" s="162">
        <f>SUM(G110/G107*100)</f>
        <v>88.045325779036816</v>
      </c>
      <c r="I107" s="120">
        <v>4.8159722222222222E-2</v>
      </c>
      <c r="J107" s="121">
        <v>100</v>
      </c>
      <c r="K107" s="120">
        <v>1.3425925925925924E-2</v>
      </c>
      <c r="L107" s="121">
        <v>100</v>
      </c>
      <c r="M107" s="122">
        <f>SUM(H107+J107+L107)</f>
        <v>288.04532577903683</v>
      </c>
    </row>
    <row r="108" spans="2:13" ht="15.75">
      <c r="B108" s="155">
        <v>2</v>
      </c>
      <c r="C108" s="154" t="s">
        <v>359</v>
      </c>
      <c r="D108" s="119" t="s">
        <v>165</v>
      </c>
      <c r="E108" s="119">
        <v>2003</v>
      </c>
      <c r="F108" s="118" t="s">
        <v>5</v>
      </c>
      <c r="G108" s="120">
        <v>4.6018518518518514E-2</v>
      </c>
      <c r="H108" s="121">
        <f>SUM(G110/G108*100)</f>
        <v>78.16901408450704</v>
      </c>
      <c r="I108" s="120">
        <v>9.4178240740740729E-2</v>
      </c>
      <c r="J108" s="121">
        <f>SUM(I107/I108*100)</f>
        <v>51.136782598009098</v>
      </c>
      <c r="K108" s="120">
        <v>1.7384259259259262E-2</v>
      </c>
      <c r="L108" s="121">
        <f>SUM(K107/K108*100)</f>
        <v>77.230359520639126</v>
      </c>
      <c r="M108" s="122">
        <f>SUM(H108+J108+L108)</f>
        <v>206.53615620315526</v>
      </c>
    </row>
    <row r="109" spans="2:13" ht="15.75">
      <c r="B109" s="155">
        <v>3</v>
      </c>
      <c r="C109" s="154" t="s">
        <v>282</v>
      </c>
      <c r="D109" s="119" t="s">
        <v>165</v>
      </c>
      <c r="E109" s="119">
        <v>2003</v>
      </c>
      <c r="F109" s="118" t="s">
        <v>5</v>
      </c>
      <c r="G109" s="120">
        <v>5.3576388888888889E-2</v>
      </c>
      <c r="H109" s="121">
        <f>SUM(G110/G109*100)</f>
        <v>67.141931302657156</v>
      </c>
      <c r="I109" s="120">
        <v>0.11826388888888889</v>
      </c>
      <c r="J109" s="121">
        <f>SUM(I107/I109*100)</f>
        <v>40.722254844392246</v>
      </c>
      <c r="K109" s="120">
        <v>1.4791666666666668E-2</v>
      </c>
      <c r="L109" s="121">
        <f>SUM(K107/K109*100)</f>
        <v>90.766823161189336</v>
      </c>
      <c r="M109" s="122">
        <f>SUM(H109+J109+L109)</f>
        <v>198.63100930823873</v>
      </c>
    </row>
    <row r="110" spans="2:13" ht="15.75">
      <c r="B110" s="155">
        <v>4</v>
      </c>
      <c r="C110" s="154" t="s">
        <v>358</v>
      </c>
      <c r="D110" s="119" t="s">
        <v>165</v>
      </c>
      <c r="E110" s="119">
        <v>2004</v>
      </c>
      <c r="F110" s="118" t="s">
        <v>5</v>
      </c>
      <c r="G110" s="120">
        <v>3.5972222222222218E-2</v>
      </c>
      <c r="H110" s="121">
        <v>100</v>
      </c>
      <c r="I110" s="119" t="s">
        <v>50</v>
      </c>
      <c r="J110" s="121">
        <v>0</v>
      </c>
      <c r="K110" s="120">
        <v>1.3692129629629629E-2</v>
      </c>
      <c r="L110" s="121">
        <f>SUM(K107/K110*100)</f>
        <v>98.055790363482657</v>
      </c>
      <c r="M110" s="122">
        <f>SUM(H110+L110)</f>
        <v>198.05579036348266</v>
      </c>
    </row>
    <row r="111" spans="2:13" ht="15.75">
      <c r="B111" s="155">
        <v>5</v>
      </c>
      <c r="C111" s="154" t="s">
        <v>360</v>
      </c>
      <c r="D111" s="119" t="s">
        <v>165</v>
      </c>
      <c r="E111" s="119">
        <v>2003</v>
      </c>
      <c r="F111" s="118" t="s">
        <v>5</v>
      </c>
      <c r="G111" s="120">
        <v>4.9375000000000002E-2</v>
      </c>
      <c r="H111" s="121">
        <f>SUM(G10/G111*100)</f>
        <v>71.44866385372714</v>
      </c>
      <c r="I111" s="120">
        <v>0.1120138888888889</v>
      </c>
      <c r="J111" s="121">
        <f>SUM(I107/I111*100)</f>
        <v>42.99442033477991</v>
      </c>
      <c r="K111" s="120">
        <v>1.6666666666666666E-2</v>
      </c>
      <c r="L111" s="121">
        <f>SUM(K107/K111*100)</f>
        <v>80.555555555555543</v>
      </c>
      <c r="M111" s="122">
        <f>SUM(H111+J111+L111)</f>
        <v>194.99863974406259</v>
      </c>
    </row>
    <row r="112" spans="2:13" ht="15.75">
      <c r="B112" s="155">
        <v>6</v>
      </c>
      <c r="C112" s="154" t="s">
        <v>361</v>
      </c>
      <c r="D112" s="119" t="s">
        <v>165</v>
      </c>
      <c r="E112" s="119">
        <v>2003</v>
      </c>
      <c r="F112" s="118" t="s">
        <v>5</v>
      </c>
      <c r="G112" s="120">
        <v>5.5636574074074074E-2</v>
      </c>
      <c r="H112" s="121">
        <f>SUM(G110/G112*100)</f>
        <v>64.6557104223008</v>
      </c>
      <c r="I112" s="120">
        <v>0.11296296296296297</v>
      </c>
      <c r="J112" s="121">
        <f>SUM(I107/I112*100)</f>
        <v>42.633196721311471</v>
      </c>
      <c r="K112" s="120">
        <v>1.5381944444444443E-2</v>
      </c>
      <c r="L112" s="121">
        <f>SUM(K107/K112*100)</f>
        <v>87.283671933784802</v>
      </c>
      <c r="M112" s="122">
        <f>SUM(H112+J112+L112)</f>
        <v>194.57257907739708</v>
      </c>
    </row>
    <row r="113" spans="2:13" ht="15.75">
      <c r="B113" s="155">
        <v>7</v>
      </c>
      <c r="C113" s="154" t="s">
        <v>362</v>
      </c>
      <c r="D113" s="119" t="s">
        <v>165</v>
      </c>
      <c r="E113" s="119">
        <v>2004</v>
      </c>
      <c r="F113" s="118" t="s">
        <v>5</v>
      </c>
      <c r="G113" s="120">
        <v>6.7800925925925917E-2</v>
      </c>
      <c r="H113" s="121">
        <f>SUM(G110/G113*100)</f>
        <v>53.055650392625473</v>
      </c>
      <c r="I113" s="119" t="s">
        <v>50</v>
      </c>
      <c r="J113" s="121">
        <v>0</v>
      </c>
      <c r="K113" s="120">
        <v>1.9629629629629629E-2</v>
      </c>
      <c r="L113" s="121">
        <f>SUM(K107/K113*100)</f>
        <v>68.396226415094333</v>
      </c>
      <c r="M113" s="122">
        <f>SUM(H113+L113)</f>
        <v>121.4518768077198</v>
      </c>
    </row>
    <row r="114" spans="2:13" ht="15.75">
      <c r="B114" s="155">
        <v>8</v>
      </c>
      <c r="C114" s="154" t="s">
        <v>365</v>
      </c>
      <c r="D114" s="119" t="s">
        <v>165</v>
      </c>
      <c r="E114" s="119">
        <v>2004</v>
      </c>
      <c r="F114" s="118" t="s">
        <v>5</v>
      </c>
      <c r="G114" s="119" t="s">
        <v>50</v>
      </c>
      <c r="H114" s="121">
        <v>0</v>
      </c>
      <c r="I114" s="120">
        <v>0.11039351851851853</v>
      </c>
      <c r="J114" s="121">
        <f>SUM(I107/I114*100)</f>
        <v>43.625498007968119</v>
      </c>
      <c r="K114" s="120">
        <v>1.758101851851852E-2</v>
      </c>
      <c r="L114" s="121">
        <f>SUM(K107/K114*100)</f>
        <v>76.36603028308096</v>
      </c>
      <c r="M114" s="122">
        <f>SUM(J114+L114)</f>
        <v>119.99152829104908</v>
      </c>
    </row>
    <row r="115" spans="2:13" ht="15.75">
      <c r="B115" s="155">
        <v>9</v>
      </c>
      <c r="C115" s="154" t="s">
        <v>363</v>
      </c>
      <c r="D115" s="119" t="s">
        <v>165</v>
      </c>
      <c r="E115" s="119">
        <v>2003</v>
      </c>
      <c r="F115" s="118" t="s">
        <v>5</v>
      </c>
      <c r="G115" s="120">
        <v>6.987268518518519E-2</v>
      </c>
      <c r="H115" s="121">
        <f>SUM(G110/G115*100)</f>
        <v>51.482524432665222</v>
      </c>
      <c r="I115" s="119" t="s">
        <v>50</v>
      </c>
      <c r="J115" s="121">
        <v>0</v>
      </c>
      <c r="K115" s="120">
        <v>2.0300925925925927E-2</v>
      </c>
      <c r="L115" s="121">
        <f>SUM(K107/K115*100)</f>
        <v>66.13454960091218</v>
      </c>
      <c r="M115" s="122">
        <f>SUM(H115+L115)</f>
        <v>117.61707403357741</v>
      </c>
    </row>
    <row r="116" spans="2:13" ht="16.5" thickBot="1">
      <c r="B116" s="157">
        <v>10</v>
      </c>
      <c r="C116" s="156" t="s">
        <v>364</v>
      </c>
      <c r="D116" s="126" t="s">
        <v>165</v>
      </c>
      <c r="E116" s="126">
        <v>2004</v>
      </c>
      <c r="F116" s="125" t="s">
        <v>5</v>
      </c>
      <c r="G116" s="126" t="s">
        <v>50</v>
      </c>
      <c r="H116" s="127">
        <v>0</v>
      </c>
      <c r="I116" s="126" t="s">
        <v>50</v>
      </c>
      <c r="J116" s="127">
        <v>0</v>
      </c>
      <c r="K116" s="128">
        <v>1.6111111111111111E-2</v>
      </c>
      <c r="L116" s="127">
        <f>SUM(K107/K116*100)</f>
        <v>83.333333333333329</v>
      </c>
      <c r="M116" s="129">
        <f>SUM(J116+L116)</f>
        <v>83.333333333333329</v>
      </c>
    </row>
    <row r="117" spans="2:13" ht="15.75">
      <c r="B117" s="139"/>
      <c r="C117" s="244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</row>
    <row r="118" spans="2:13" ht="22.5">
      <c r="B118" s="303" t="s">
        <v>125</v>
      </c>
      <c r="C118" s="303"/>
      <c r="D118" s="139"/>
      <c r="E118" s="137"/>
      <c r="F118" s="137"/>
      <c r="G118" s="137"/>
      <c r="H118" s="137"/>
      <c r="I118" s="137"/>
      <c r="J118" s="137"/>
      <c r="K118" s="137"/>
      <c r="L118" s="137"/>
      <c r="M118" s="137"/>
    </row>
    <row r="119" spans="2:13" ht="16.5" thickBot="1">
      <c r="B119" s="138"/>
      <c r="C119" s="139"/>
      <c r="D119" s="139"/>
      <c r="E119" s="137"/>
      <c r="F119" s="137"/>
      <c r="G119" s="137"/>
      <c r="H119" s="137"/>
      <c r="I119" s="137"/>
      <c r="J119" s="137"/>
      <c r="K119" s="137"/>
      <c r="L119" s="137"/>
      <c r="M119" s="137"/>
    </row>
    <row r="120" spans="2:13" ht="15.75">
      <c r="B120" s="112" t="s">
        <v>0</v>
      </c>
      <c r="C120" s="113" t="s">
        <v>1</v>
      </c>
      <c r="D120" s="113" t="s">
        <v>2</v>
      </c>
      <c r="E120" s="113" t="s">
        <v>3</v>
      </c>
      <c r="F120" s="113" t="s">
        <v>4</v>
      </c>
      <c r="G120" s="113" t="s">
        <v>67</v>
      </c>
      <c r="H120" s="113" t="s">
        <v>6</v>
      </c>
      <c r="I120" s="114" t="s">
        <v>68</v>
      </c>
      <c r="J120" s="114" t="s">
        <v>6</v>
      </c>
      <c r="K120" s="114" t="s">
        <v>12</v>
      </c>
      <c r="L120" s="114" t="s">
        <v>6</v>
      </c>
      <c r="M120" s="115" t="s">
        <v>11</v>
      </c>
    </row>
    <row r="121" spans="2:13" ht="15.75">
      <c r="B121" s="140">
        <v>1</v>
      </c>
      <c r="C121" s="141" t="s">
        <v>206</v>
      </c>
      <c r="D121" s="118" t="s">
        <v>241</v>
      </c>
      <c r="E121" s="118">
        <v>2005</v>
      </c>
      <c r="F121" s="118" t="s">
        <v>5</v>
      </c>
      <c r="G121" s="142">
        <v>3.2962962962962965E-2</v>
      </c>
      <c r="H121" s="162">
        <v>100</v>
      </c>
      <c r="I121" s="120">
        <v>2.9247685185185186E-2</v>
      </c>
      <c r="J121" s="121">
        <v>100</v>
      </c>
      <c r="K121" s="120">
        <v>1.2789351851851852E-2</v>
      </c>
      <c r="L121" s="121">
        <f>SUM(K122/K121*100)</f>
        <v>84.977375565610856</v>
      </c>
      <c r="M121" s="122">
        <f>SUM(H121+J121+L121)</f>
        <v>284.97737556561083</v>
      </c>
    </row>
    <row r="122" spans="2:13" ht="15.75">
      <c r="B122" s="140">
        <v>2</v>
      </c>
      <c r="C122" s="141" t="s">
        <v>207</v>
      </c>
      <c r="D122" s="119" t="s">
        <v>165</v>
      </c>
      <c r="E122" s="118">
        <v>2005</v>
      </c>
      <c r="F122" s="118" t="s">
        <v>5</v>
      </c>
      <c r="G122" s="142">
        <v>5.0856481481481482E-2</v>
      </c>
      <c r="H122" s="162">
        <f>SUM(G121/G122*100)</f>
        <v>64.815657715065996</v>
      </c>
      <c r="I122" s="120">
        <v>4.7395833333333331E-2</v>
      </c>
      <c r="J122" s="121">
        <f>SUM(I121/I122*100)</f>
        <v>61.70940170940171</v>
      </c>
      <c r="K122" s="120">
        <v>1.0868055555555556E-2</v>
      </c>
      <c r="L122" s="121">
        <v>100</v>
      </c>
      <c r="M122" s="122">
        <f>SUM(H122+J122+L122)</f>
        <v>226.52505942446771</v>
      </c>
    </row>
    <row r="123" spans="2:13" ht="15.75">
      <c r="B123" s="140">
        <v>3</v>
      </c>
      <c r="C123" s="141" t="s">
        <v>210</v>
      </c>
      <c r="D123" s="119" t="s">
        <v>165</v>
      </c>
      <c r="E123" s="118">
        <v>2006</v>
      </c>
      <c r="F123" s="118" t="s">
        <v>5</v>
      </c>
      <c r="G123" s="142">
        <v>4.4236111111111115E-2</v>
      </c>
      <c r="H123" s="162">
        <f>SUM(G121/G123*100)</f>
        <v>74.515960230245938</v>
      </c>
      <c r="I123" s="120">
        <v>5.1527777777777777E-2</v>
      </c>
      <c r="J123" s="121">
        <f>SUM(I121/I123*100)</f>
        <v>56.761006289308177</v>
      </c>
      <c r="K123" s="120">
        <v>1.4212962962962962E-2</v>
      </c>
      <c r="L123" s="121">
        <f>SUM(K122/K123*100)</f>
        <v>76.465798045602611</v>
      </c>
      <c r="M123" s="122">
        <f>SUM(H123+J123+L123)</f>
        <v>207.74276456515673</v>
      </c>
    </row>
    <row r="124" spans="2:13" ht="16.5" thickBot="1">
      <c r="B124" s="246">
        <v>4</v>
      </c>
      <c r="C124" s="164" t="s">
        <v>366</v>
      </c>
      <c r="D124" s="126" t="s">
        <v>165</v>
      </c>
      <c r="E124" s="247">
        <v>2006</v>
      </c>
      <c r="F124" s="125" t="s">
        <v>20</v>
      </c>
      <c r="G124" s="248">
        <v>3.8506944444444448E-2</v>
      </c>
      <c r="H124" s="163">
        <f>SUM(G121/G124*100)</f>
        <v>85.60264502554854</v>
      </c>
      <c r="I124" s="126" t="s">
        <v>50</v>
      </c>
      <c r="J124" s="127">
        <v>0</v>
      </c>
      <c r="K124" s="128">
        <v>1.3518518518518518E-2</v>
      </c>
      <c r="L124" s="127">
        <f>SUM(K122/K124*100)</f>
        <v>80.393835616438352</v>
      </c>
      <c r="M124" s="129">
        <f>SUM(H124+J124+L124)</f>
        <v>165.99648064198689</v>
      </c>
    </row>
    <row r="125" spans="2:13" ht="15.75">
      <c r="B125" s="139"/>
      <c r="C125" s="244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</row>
    <row r="126" spans="2:13" ht="22.5">
      <c r="B126" s="303" t="s">
        <v>8</v>
      </c>
      <c r="C126" s="303"/>
      <c r="D126" s="139"/>
      <c r="E126" s="137"/>
      <c r="F126" s="137"/>
      <c r="G126" s="137"/>
      <c r="H126" s="137"/>
      <c r="I126" s="137"/>
      <c r="J126" s="137"/>
      <c r="K126" s="137"/>
      <c r="L126" s="137"/>
      <c r="M126" s="137"/>
    </row>
    <row r="127" spans="2:13" ht="16.5" thickBot="1">
      <c r="B127" s="138"/>
      <c r="C127" s="139"/>
      <c r="D127" s="139"/>
      <c r="E127" s="137"/>
      <c r="F127" s="137"/>
      <c r="G127" s="137"/>
      <c r="H127" s="137"/>
      <c r="I127" s="137"/>
      <c r="J127" s="137"/>
      <c r="K127" s="137"/>
      <c r="L127" s="137"/>
      <c r="M127" s="137"/>
    </row>
    <row r="128" spans="2:13" ht="15.75">
      <c r="B128" s="112" t="s">
        <v>0</v>
      </c>
      <c r="C128" s="113" t="s">
        <v>1</v>
      </c>
      <c r="D128" s="113" t="s">
        <v>2</v>
      </c>
      <c r="E128" s="113" t="s">
        <v>3</v>
      </c>
      <c r="F128" s="113" t="s">
        <v>4</v>
      </c>
      <c r="G128" s="113" t="s">
        <v>67</v>
      </c>
      <c r="H128" s="113" t="s">
        <v>6</v>
      </c>
      <c r="I128" s="114" t="s">
        <v>68</v>
      </c>
      <c r="J128" s="114" t="s">
        <v>6</v>
      </c>
      <c r="K128" s="114" t="s">
        <v>12</v>
      </c>
      <c r="L128" s="114" t="s">
        <v>6</v>
      </c>
      <c r="M128" s="115" t="s">
        <v>11</v>
      </c>
    </row>
    <row r="129" spans="2:14" ht="15.75">
      <c r="B129" s="140">
        <v>1</v>
      </c>
      <c r="C129" s="141" t="s">
        <v>28</v>
      </c>
      <c r="D129" s="118" t="s">
        <v>242</v>
      </c>
      <c r="E129" s="118">
        <v>2005</v>
      </c>
      <c r="F129" s="118" t="s">
        <v>20</v>
      </c>
      <c r="G129" s="142">
        <v>1.5578703703703704E-2</v>
      </c>
      <c r="H129" s="143">
        <v>100</v>
      </c>
      <c r="I129" s="120">
        <v>2.9583333333333336E-2</v>
      </c>
      <c r="J129" s="121">
        <f>SUM(I132/I129*100)</f>
        <v>77.738654147104853</v>
      </c>
      <c r="K129" s="120">
        <v>8.1018518518518514E-3</v>
      </c>
      <c r="L129" s="121">
        <v>100</v>
      </c>
      <c r="M129" s="122">
        <f>SUM(H129+J129+L129)</f>
        <v>277.73865414710485</v>
      </c>
    </row>
    <row r="130" spans="2:14" ht="15.75">
      <c r="B130" s="140">
        <v>2</v>
      </c>
      <c r="C130" s="141" t="s">
        <v>367</v>
      </c>
      <c r="D130" s="118" t="s">
        <v>242</v>
      </c>
      <c r="E130" s="118">
        <v>2005</v>
      </c>
      <c r="F130" s="118" t="s">
        <v>20</v>
      </c>
      <c r="G130" s="120">
        <v>1.7534722222222222E-2</v>
      </c>
      <c r="H130" s="143">
        <f>SUM(G129/G130*100)</f>
        <v>88.844884488448855</v>
      </c>
      <c r="I130" s="120">
        <v>3.5254629629629629E-2</v>
      </c>
      <c r="J130" s="121">
        <f>SUM(I132/I130*100)</f>
        <v>65.233092580433365</v>
      </c>
      <c r="K130" s="120">
        <v>8.3333333333333332E-3</v>
      </c>
      <c r="L130" s="121">
        <f>SUM(K129/K130*100)</f>
        <v>97.222222222222214</v>
      </c>
      <c r="M130" s="122">
        <f>SUM(H130+J130+L130)</f>
        <v>251.30019929110443</v>
      </c>
    </row>
    <row r="131" spans="2:14" ht="15.75">
      <c r="B131" s="140">
        <v>3</v>
      </c>
      <c r="C131" s="141" t="s">
        <v>370</v>
      </c>
      <c r="D131" s="118" t="s">
        <v>242</v>
      </c>
      <c r="E131" s="118">
        <v>2006</v>
      </c>
      <c r="F131" s="118" t="s">
        <v>14</v>
      </c>
      <c r="G131" s="142">
        <v>4.2835648148148144E-2</v>
      </c>
      <c r="H131" s="143">
        <f>SUM(G129/G131*100)</f>
        <v>36.368549040799785</v>
      </c>
      <c r="I131" s="120">
        <v>2.9398148148148149E-2</v>
      </c>
      <c r="J131" s="121">
        <f>SUM(I132/I131*100)</f>
        <v>78.228346456692918</v>
      </c>
      <c r="K131" s="120">
        <v>9.2824074074074076E-3</v>
      </c>
      <c r="L131" s="121">
        <f>SUM(K129/K131*100)</f>
        <v>87.281795511221944</v>
      </c>
      <c r="M131" s="122">
        <f>SUM(H131+J131+L131)</f>
        <v>201.87869100871467</v>
      </c>
    </row>
    <row r="132" spans="2:14" ht="15.75">
      <c r="B132" s="140">
        <v>4</v>
      </c>
      <c r="C132" s="141" t="s">
        <v>371</v>
      </c>
      <c r="D132" s="118" t="s">
        <v>241</v>
      </c>
      <c r="E132" s="118">
        <v>2006</v>
      </c>
      <c r="F132" s="118" t="s">
        <v>5</v>
      </c>
      <c r="G132" s="119" t="s">
        <v>50</v>
      </c>
      <c r="H132" s="143">
        <v>0</v>
      </c>
      <c r="I132" s="120">
        <v>2.2997685185185187E-2</v>
      </c>
      <c r="J132" s="121">
        <v>100</v>
      </c>
      <c r="K132" s="120">
        <v>1.03125E-2</v>
      </c>
      <c r="L132" s="121">
        <f>SUM(K129/K132*100)</f>
        <v>78.563411896745222</v>
      </c>
      <c r="M132" s="122">
        <f>SUM(J132+L132)</f>
        <v>178.56341189674521</v>
      </c>
    </row>
    <row r="133" spans="2:14" ht="15.75">
      <c r="B133" s="140">
        <v>5</v>
      </c>
      <c r="C133" s="141" t="s">
        <v>368</v>
      </c>
      <c r="D133" s="118" t="s">
        <v>242</v>
      </c>
      <c r="E133" s="118">
        <v>2006</v>
      </c>
      <c r="F133" s="118" t="s">
        <v>19</v>
      </c>
      <c r="G133" s="142">
        <v>3.6030092592592593E-2</v>
      </c>
      <c r="H133" s="143">
        <f>SUM(G129/G133*100)</f>
        <v>43.238034050754898</v>
      </c>
      <c r="I133" s="120">
        <v>3.8553240740740742E-2</v>
      </c>
      <c r="J133" s="121">
        <f>SUM(I132/I133*100)</f>
        <v>59.651756229360551</v>
      </c>
      <c r="K133" s="120">
        <v>1.3715277777777778E-2</v>
      </c>
      <c r="L133" s="121">
        <f>SUM(K129/K133*100)</f>
        <v>59.071729957805907</v>
      </c>
      <c r="M133" s="122">
        <f>SUM(H133+J133+L133)</f>
        <v>161.96152023792135</v>
      </c>
    </row>
    <row r="134" spans="2:14" ht="16.5" thickBot="1">
      <c r="B134" s="144">
        <v>6</v>
      </c>
      <c r="C134" s="145" t="s">
        <v>369</v>
      </c>
      <c r="D134" s="125" t="s">
        <v>241</v>
      </c>
      <c r="E134" s="125">
        <v>2005</v>
      </c>
      <c r="F134" s="125" t="s">
        <v>19</v>
      </c>
      <c r="G134" s="146">
        <v>3.7002314814814814E-2</v>
      </c>
      <c r="H134" s="147">
        <f>SUM(G129/G134*100)</f>
        <v>42.101970597435098</v>
      </c>
      <c r="I134" s="128">
        <v>2.7175925925925926E-2</v>
      </c>
      <c r="J134" s="127">
        <f>SUM(I132/I134*100)</f>
        <v>84.625212947189098</v>
      </c>
      <c r="K134" s="126" t="s">
        <v>50</v>
      </c>
      <c r="L134" s="127">
        <v>0</v>
      </c>
      <c r="M134" s="129">
        <f>SUM(H134+J134)</f>
        <v>126.7271835446242</v>
      </c>
    </row>
    <row r="135" spans="2:14" ht="15.75">
      <c r="B135" s="139"/>
      <c r="C135" s="244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2:14" ht="22.5">
      <c r="B136" s="303" t="s">
        <v>130</v>
      </c>
      <c r="C136" s="303"/>
      <c r="D136" s="139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2:14" ht="16.5" thickBot="1">
      <c r="B137" s="138"/>
      <c r="C137" s="139"/>
      <c r="D137" s="139"/>
      <c r="E137" s="137"/>
      <c r="F137" s="137"/>
      <c r="G137" s="137"/>
      <c r="H137" s="137"/>
      <c r="I137" s="137"/>
      <c r="J137" s="137"/>
      <c r="K137" s="137"/>
      <c r="L137" s="137"/>
      <c r="M137" s="137"/>
    </row>
    <row r="138" spans="2:14" ht="15" customHeight="1">
      <c r="B138" s="112" t="s">
        <v>0</v>
      </c>
      <c r="C138" s="113" t="s">
        <v>1</v>
      </c>
      <c r="D138" s="113" t="s">
        <v>2</v>
      </c>
      <c r="E138" s="113" t="s">
        <v>3</v>
      </c>
      <c r="F138" s="113" t="s">
        <v>4</v>
      </c>
      <c r="G138" s="113" t="s">
        <v>67</v>
      </c>
      <c r="H138" s="113" t="s">
        <v>6</v>
      </c>
      <c r="I138" s="114" t="s">
        <v>68</v>
      </c>
      <c r="J138" s="114" t="s">
        <v>6</v>
      </c>
      <c r="K138" s="114" t="s">
        <v>12</v>
      </c>
      <c r="L138" s="114" t="s">
        <v>6</v>
      </c>
      <c r="M138" s="115" t="s">
        <v>11</v>
      </c>
    </row>
    <row r="139" spans="2:14" ht="15.75">
      <c r="B139" s="155">
        <v>1</v>
      </c>
      <c r="C139" s="154" t="s">
        <v>372</v>
      </c>
      <c r="D139" s="118" t="s">
        <v>242</v>
      </c>
      <c r="E139" s="119">
        <v>2007</v>
      </c>
      <c r="F139" s="119" t="s">
        <v>19</v>
      </c>
      <c r="G139" s="120">
        <v>1.744212962962963E-2</v>
      </c>
      <c r="H139" s="121">
        <v>100</v>
      </c>
      <c r="I139" s="120">
        <v>2.7175925925925926E-2</v>
      </c>
      <c r="J139" s="121">
        <f>SUM(I141/I139*100)</f>
        <v>77.938671209540018</v>
      </c>
      <c r="K139" s="120">
        <v>5.5208333333333333E-3</v>
      </c>
      <c r="L139" s="121">
        <v>100</v>
      </c>
      <c r="M139" s="122">
        <f t="shared" ref="M139:M147" si="3">SUM(H139+J139+L139)</f>
        <v>277.93867120954002</v>
      </c>
      <c r="N139" s="31"/>
    </row>
    <row r="140" spans="2:14" ht="15.75">
      <c r="B140" s="155">
        <v>2</v>
      </c>
      <c r="C140" s="154" t="s">
        <v>38</v>
      </c>
      <c r="D140" s="118" t="s">
        <v>13</v>
      </c>
      <c r="E140" s="119">
        <v>2007</v>
      </c>
      <c r="F140" s="119" t="s">
        <v>26</v>
      </c>
      <c r="G140" s="120">
        <v>1.7615740740740741E-2</v>
      </c>
      <c r="H140" s="121">
        <f>SUM(G139/G140*100)</f>
        <v>99.014454664914581</v>
      </c>
      <c r="I140" s="120">
        <v>2.193287037037037E-2</v>
      </c>
      <c r="J140" s="121">
        <f>SUM(I141/I140*100)</f>
        <v>96.569920844327171</v>
      </c>
      <c r="K140" s="120">
        <v>7.037037037037037E-3</v>
      </c>
      <c r="L140" s="121">
        <f>SUM(K139/K140*100)</f>
        <v>78.453947368421055</v>
      </c>
      <c r="M140" s="122">
        <f t="shared" si="3"/>
        <v>274.03832287766278</v>
      </c>
      <c r="N140" s="31"/>
    </row>
    <row r="141" spans="2:14" ht="15.75">
      <c r="B141" s="155">
        <v>3</v>
      </c>
      <c r="C141" s="154" t="s">
        <v>138</v>
      </c>
      <c r="D141" s="118" t="s">
        <v>13</v>
      </c>
      <c r="E141" s="119">
        <v>2008</v>
      </c>
      <c r="F141" s="119" t="s">
        <v>19</v>
      </c>
      <c r="G141" s="120">
        <v>2.1828703703703701E-2</v>
      </c>
      <c r="H141" s="121">
        <f>SUM(G139/G141*100)</f>
        <v>79.904559915164384</v>
      </c>
      <c r="I141" s="120">
        <v>2.1180555555555553E-2</v>
      </c>
      <c r="J141" s="121">
        <v>100</v>
      </c>
      <c r="K141" s="120">
        <v>8.4722222222222213E-3</v>
      </c>
      <c r="L141" s="121">
        <f>SUM(K139/K141*100)</f>
        <v>65.163934426229517</v>
      </c>
      <c r="M141" s="122">
        <f t="shared" si="3"/>
        <v>245.06849434139389</v>
      </c>
      <c r="N141" s="31"/>
    </row>
    <row r="142" spans="2:14" ht="15.75">
      <c r="B142" s="155">
        <v>4</v>
      </c>
      <c r="C142" s="154" t="s">
        <v>131</v>
      </c>
      <c r="D142" s="119" t="s">
        <v>165</v>
      </c>
      <c r="E142" s="119">
        <v>2008</v>
      </c>
      <c r="F142" s="119" t="s">
        <v>20</v>
      </c>
      <c r="G142" s="120">
        <v>2.3981481481481479E-2</v>
      </c>
      <c r="H142" s="121">
        <f>SUM(G139/G142*100)</f>
        <v>72.731660231660243</v>
      </c>
      <c r="I142" s="120">
        <v>2.2534722222222223E-2</v>
      </c>
      <c r="J142" s="121">
        <f>SUM(I141/I142*100)</f>
        <v>93.990755007704138</v>
      </c>
      <c r="K142" s="120">
        <v>8.4259259259259253E-3</v>
      </c>
      <c r="L142" s="121">
        <f>SUM(K139/K142*100)</f>
        <v>65.521978021978029</v>
      </c>
      <c r="M142" s="122">
        <f t="shared" si="3"/>
        <v>232.2443932613424</v>
      </c>
      <c r="N142" s="31"/>
    </row>
    <row r="143" spans="2:14" ht="14.25" customHeight="1">
      <c r="B143" s="155">
        <v>5</v>
      </c>
      <c r="C143" s="154" t="s">
        <v>373</v>
      </c>
      <c r="D143" s="118" t="s">
        <v>242</v>
      </c>
      <c r="E143" s="119">
        <v>2007</v>
      </c>
      <c r="F143" s="119" t="s">
        <v>26</v>
      </c>
      <c r="G143" s="120">
        <v>1.7928240740740741E-2</v>
      </c>
      <c r="H143" s="121">
        <f>SUM(G139/G143*100)</f>
        <v>97.288573273079407</v>
      </c>
      <c r="I143" s="120">
        <v>3.7951388888888889E-2</v>
      </c>
      <c r="J143" s="121">
        <f>SUM(I141/I143*100)</f>
        <v>55.809698078682523</v>
      </c>
      <c r="K143" s="120">
        <v>7.1180555555555554E-3</v>
      </c>
      <c r="L143" s="121">
        <f>SUM(K139/K143*100)</f>
        <v>77.560975609756099</v>
      </c>
      <c r="M143" s="122">
        <f t="shared" si="3"/>
        <v>230.65924696151802</v>
      </c>
      <c r="N143" s="31"/>
    </row>
    <row r="144" spans="2:14" ht="15.75">
      <c r="B144" s="155">
        <v>6</v>
      </c>
      <c r="C144" s="154" t="s">
        <v>229</v>
      </c>
      <c r="D144" s="118" t="s">
        <v>242</v>
      </c>
      <c r="E144" s="119">
        <v>2008</v>
      </c>
      <c r="F144" s="119" t="s">
        <v>19</v>
      </c>
      <c r="G144" s="120">
        <v>3.7962962962962962E-2</v>
      </c>
      <c r="H144" s="121">
        <f>SUM(G139/G144*100)</f>
        <v>45.945121951219512</v>
      </c>
      <c r="I144" s="120">
        <v>2.8229166666666666E-2</v>
      </c>
      <c r="J144" s="121">
        <f>SUM(I141/I144*100)</f>
        <v>75.03075030750307</v>
      </c>
      <c r="K144" s="120">
        <v>7.905092592592592E-3</v>
      </c>
      <c r="L144" s="121">
        <f>SUM(K139/K144*100)</f>
        <v>69.838945827232806</v>
      </c>
      <c r="M144" s="122">
        <f t="shared" si="3"/>
        <v>190.81481808595538</v>
      </c>
      <c r="N144" s="31"/>
    </row>
    <row r="145" spans="2:14" ht="15.75">
      <c r="B145" s="155">
        <v>7</v>
      </c>
      <c r="C145" s="154" t="s">
        <v>375</v>
      </c>
      <c r="D145" s="118" t="s">
        <v>241</v>
      </c>
      <c r="E145" s="119">
        <v>2008</v>
      </c>
      <c r="F145" s="119" t="s">
        <v>5</v>
      </c>
      <c r="G145" s="120">
        <v>3.3321759259259259E-2</v>
      </c>
      <c r="H145" s="121">
        <f>SUM(G139/G145*100)</f>
        <v>52.344564084751653</v>
      </c>
      <c r="I145" s="120">
        <v>2.7569444444444448E-2</v>
      </c>
      <c r="J145" s="121">
        <f>SUM(I141/I145*100)</f>
        <v>76.826196473551619</v>
      </c>
      <c r="K145" s="120">
        <v>9.6064814814814815E-3</v>
      </c>
      <c r="L145" s="121">
        <f>SUM(K139/K145*100)</f>
        <v>57.46987951807229</v>
      </c>
      <c r="M145" s="122">
        <f t="shared" si="3"/>
        <v>186.64064007637558</v>
      </c>
      <c r="N145" s="31"/>
    </row>
    <row r="146" spans="2:14" ht="15.75">
      <c r="B146" s="155">
        <v>8</v>
      </c>
      <c r="C146" s="154" t="s">
        <v>376</v>
      </c>
      <c r="D146" s="118" t="s">
        <v>241</v>
      </c>
      <c r="E146" s="119">
        <v>2007</v>
      </c>
      <c r="F146" s="119" t="s">
        <v>5</v>
      </c>
      <c r="G146" s="120">
        <v>4.5405092592592594E-2</v>
      </c>
      <c r="H146" s="121">
        <f>SUM(G139/G146*100)</f>
        <v>38.414478715268928</v>
      </c>
      <c r="I146" s="120">
        <v>2.6840277777777779E-2</v>
      </c>
      <c r="J146" s="121">
        <f>SUM(I141/I146*100)</f>
        <v>78.91332470892624</v>
      </c>
      <c r="K146" s="120">
        <v>8.2523148148148148E-3</v>
      </c>
      <c r="L146" s="121">
        <f>SUM(K139/K146*100)</f>
        <v>66.90042075736325</v>
      </c>
      <c r="M146" s="122">
        <f t="shared" si="3"/>
        <v>184.2282241815584</v>
      </c>
      <c r="N146" s="31"/>
    </row>
    <row r="147" spans="2:14" ht="15.75">
      <c r="B147" s="155">
        <v>9</v>
      </c>
      <c r="C147" s="154" t="s">
        <v>374</v>
      </c>
      <c r="D147" s="119" t="s">
        <v>165</v>
      </c>
      <c r="E147" s="119">
        <v>2007</v>
      </c>
      <c r="F147" s="119" t="s">
        <v>19</v>
      </c>
      <c r="G147" s="120">
        <v>2.4189814814814817E-2</v>
      </c>
      <c r="H147" s="121">
        <f>SUM(G139/G147*100)</f>
        <v>72.10526315789474</v>
      </c>
      <c r="I147" s="120">
        <v>3.0833333333333334E-2</v>
      </c>
      <c r="J147" s="121">
        <f>SUM(I141/I147*100)</f>
        <v>68.693693693693675</v>
      </c>
      <c r="K147" s="120">
        <v>1.4814814814814814E-2</v>
      </c>
      <c r="L147" s="121">
        <f>SUM(K139/K147*100)</f>
        <v>37.265625</v>
      </c>
      <c r="M147" s="122">
        <f t="shared" si="3"/>
        <v>178.0645818515884</v>
      </c>
      <c r="N147" s="31"/>
    </row>
    <row r="148" spans="2:14" ht="16.5" thickBot="1">
      <c r="B148" s="157">
        <v>10</v>
      </c>
      <c r="C148" s="156" t="s">
        <v>377</v>
      </c>
      <c r="D148" s="126" t="s">
        <v>165</v>
      </c>
      <c r="E148" s="126">
        <v>2008</v>
      </c>
      <c r="F148" s="126" t="s">
        <v>5</v>
      </c>
      <c r="G148" s="128">
        <v>5.4768518518518522E-2</v>
      </c>
      <c r="H148" s="127">
        <f>SUM(G139/G148*100)</f>
        <v>31.846999154691463</v>
      </c>
      <c r="I148" s="126" t="s">
        <v>50</v>
      </c>
      <c r="J148" s="127">
        <v>0</v>
      </c>
      <c r="K148" s="128">
        <v>6.2615740740740748E-3</v>
      </c>
      <c r="L148" s="127">
        <f>SUM(K139/K148*100)</f>
        <v>88.170055452865057</v>
      </c>
      <c r="M148" s="129">
        <f>SUM(H148+L148)</f>
        <v>120.01705460755652</v>
      </c>
      <c r="N148" s="31"/>
    </row>
    <row r="149" spans="2:14" ht="15.75">
      <c r="B149" s="139"/>
      <c r="C149" s="244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2:14" s="7" customFormat="1" ht="22.5">
      <c r="B150" s="304" t="s">
        <v>7</v>
      </c>
      <c r="C150" s="304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</row>
    <row r="151" spans="2:14" ht="16.5" thickBot="1">
      <c r="B151" s="138"/>
      <c r="C151" s="139"/>
      <c r="D151" s="139"/>
      <c r="E151" s="137"/>
      <c r="F151" s="137"/>
      <c r="G151" s="137"/>
      <c r="H151" s="137"/>
      <c r="I151" s="137"/>
      <c r="J151" s="137"/>
      <c r="K151" s="137"/>
      <c r="L151" s="137"/>
      <c r="M151" s="137"/>
    </row>
    <row r="152" spans="2:14" ht="15.75">
      <c r="B152" s="112" t="s">
        <v>0</v>
      </c>
      <c r="C152" s="113" t="s">
        <v>1</v>
      </c>
      <c r="D152" s="113" t="s">
        <v>2</v>
      </c>
      <c r="E152" s="113" t="s">
        <v>3</v>
      </c>
      <c r="F152" s="113" t="s">
        <v>4</v>
      </c>
      <c r="G152" s="113" t="s">
        <v>67</v>
      </c>
      <c r="H152" s="113" t="s">
        <v>6</v>
      </c>
      <c r="I152" s="114" t="s">
        <v>68</v>
      </c>
      <c r="J152" s="114" t="s">
        <v>6</v>
      </c>
      <c r="K152" s="114" t="s">
        <v>12</v>
      </c>
      <c r="L152" s="114" t="s">
        <v>6</v>
      </c>
      <c r="M152" s="115" t="s">
        <v>11</v>
      </c>
    </row>
    <row r="153" spans="2:14" ht="15.75">
      <c r="B153" s="140">
        <v>1</v>
      </c>
      <c r="C153" s="159" t="s">
        <v>234</v>
      </c>
      <c r="D153" s="118" t="s">
        <v>242</v>
      </c>
      <c r="E153" s="118">
        <v>2008</v>
      </c>
      <c r="F153" s="119" t="s">
        <v>19</v>
      </c>
      <c r="G153" s="142">
        <v>3.3796296296296297E-2</v>
      </c>
      <c r="H153" s="162">
        <f>SUM(G155/G153*100)</f>
        <v>65.376712328767113</v>
      </c>
      <c r="I153" s="120">
        <v>2.238425925925926E-2</v>
      </c>
      <c r="J153" s="121">
        <v>100</v>
      </c>
      <c r="K153" s="120">
        <v>6.9560185185185185E-3</v>
      </c>
      <c r="L153" s="121">
        <f>SUM(K156/K153*100)</f>
        <v>91.514143094841927</v>
      </c>
      <c r="M153" s="122">
        <f>SUM(H153+J153+L153)</f>
        <v>256.89085542360903</v>
      </c>
    </row>
    <row r="154" spans="2:14" ht="15.75">
      <c r="B154" s="140">
        <v>2</v>
      </c>
      <c r="C154" s="159" t="s">
        <v>380</v>
      </c>
      <c r="D154" s="118" t="s">
        <v>241</v>
      </c>
      <c r="E154" s="118">
        <v>2008</v>
      </c>
      <c r="F154" s="119" t="s">
        <v>14</v>
      </c>
      <c r="G154" s="142">
        <v>2.2511574074074073E-2</v>
      </c>
      <c r="H154" s="162">
        <f>SUM(G155/G154*100)</f>
        <v>98.149100257069406</v>
      </c>
      <c r="I154" s="120">
        <v>2.2488425925925926E-2</v>
      </c>
      <c r="J154" s="121">
        <f>SUM(I153/I154*100)</f>
        <v>99.536798764796714</v>
      </c>
      <c r="K154" s="120">
        <v>1.4699074074074074E-2</v>
      </c>
      <c r="L154" s="121">
        <f>SUM(K156/K154*100)</f>
        <v>43.307086614173222</v>
      </c>
      <c r="M154" s="122">
        <f>SUM(H154+J154+L154)</f>
        <v>240.99298563603935</v>
      </c>
    </row>
    <row r="155" spans="2:14" ht="15.75">
      <c r="B155" s="158">
        <v>3</v>
      </c>
      <c r="C155" s="159" t="s">
        <v>378</v>
      </c>
      <c r="D155" s="118" t="s">
        <v>241</v>
      </c>
      <c r="E155" s="160">
        <v>2008</v>
      </c>
      <c r="F155" s="160" t="s">
        <v>5</v>
      </c>
      <c r="G155" s="161">
        <v>2.2094907407407407E-2</v>
      </c>
      <c r="H155" s="162">
        <v>100</v>
      </c>
      <c r="I155" s="120">
        <v>2.6817129629629632E-2</v>
      </c>
      <c r="J155" s="121">
        <f>SUM(I153/I155*100)</f>
        <v>83.470004315925763</v>
      </c>
      <c r="K155" s="120">
        <v>1.1388888888888888E-2</v>
      </c>
      <c r="L155" s="121">
        <f>SUM(K156/K155*100)</f>
        <v>55.894308943089435</v>
      </c>
      <c r="M155" s="122">
        <f>SUM(H155+J155+L155)</f>
        <v>239.3643132590152</v>
      </c>
    </row>
    <row r="156" spans="2:14" ht="15.75">
      <c r="B156" s="140">
        <v>4</v>
      </c>
      <c r="C156" s="159" t="s">
        <v>379</v>
      </c>
      <c r="D156" s="118" t="s">
        <v>241</v>
      </c>
      <c r="E156" s="118">
        <v>2007</v>
      </c>
      <c r="F156" s="118" t="s">
        <v>5</v>
      </c>
      <c r="G156" s="142">
        <v>4.6365740740740742E-2</v>
      </c>
      <c r="H156" s="162">
        <f>SUM(G155/G156*100)</f>
        <v>47.653519720419368</v>
      </c>
      <c r="I156" s="120">
        <v>3.0694444444444444E-2</v>
      </c>
      <c r="J156" s="121">
        <f>SUM(I153/I156*100)</f>
        <v>72.926093514328812</v>
      </c>
      <c r="K156" s="120">
        <v>6.3657407407407404E-3</v>
      </c>
      <c r="L156" s="121">
        <v>100</v>
      </c>
      <c r="M156" s="122">
        <f>SUM(H156+J156+L156)</f>
        <v>220.57961323474819</v>
      </c>
    </row>
    <row r="157" spans="2:14" ht="16.5" thickBot="1">
      <c r="B157" s="246">
        <v>5</v>
      </c>
      <c r="C157" s="164" t="s">
        <v>233</v>
      </c>
      <c r="D157" s="125" t="s">
        <v>242</v>
      </c>
      <c r="E157" s="247">
        <v>2009</v>
      </c>
      <c r="F157" s="126" t="s">
        <v>14</v>
      </c>
      <c r="G157" s="248">
        <v>4.8483796296296296E-2</v>
      </c>
      <c r="H157" s="163">
        <f>SUM(G155/G157*100)</f>
        <v>45.571735497732156</v>
      </c>
      <c r="I157" s="128">
        <v>3.2071759259259258E-2</v>
      </c>
      <c r="J157" s="127">
        <f>SUM(I153/I157*100)</f>
        <v>69.79429808733309</v>
      </c>
      <c r="K157" s="128">
        <v>7.1527777777777787E-3</v>
      </c>
      <c r="L157" s="127">
        <f>SUM(K156/K157*100)</f>
        <v>88.99676375404529</v>
      </c>
      <c r="M157" s="129">
        <f>SUM(H157+J157+L157)</f>
        <v>204.36279733911056</v>
      </c>
    </row>
    <row r="158" spans="2:14" ht="15.75">
      <c r="B158" s="139"/>
      <c r="C158" s="244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2:14" ht="22.5">
      <c r="B159" s="102" t="s">
        <v>381</v>
      </c>
      <c r="C159" s="244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2:14" ht="16.5" thickBot="1">
      <c r="B160" s="139"/>
      <c r="C160" s="244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  <row r="161" spans="2:13" ht="15.75">
      <c r="B161" s="112" t="s">
        <v>0</v>
      </c>
      <c r="C161" s="113" t="s">
        <v>1</v>
      </c>
      <c r="D161" s="113" t="s">
        <v>2</v>
      </c>
      <c r="E161" s="113" t="s">
        <v>3</v>
      </c>
      <c r="F161" s="113" t="s">
        <v>4</v>
      </c>
      <c r="G161" s="113" t="s">
        <v>67</v>
      </c>
      <c r="H161" s="113" t="s">
        <v>6</v>
      </c>
      <c r="I161" s="114" t="s">
        <v>68</v>
      </c>
      <c r="J161" s="114" t="s">
        <v>6</v>
      </c>
      <c r="K161" s="114" t="s">
        <v>12</v>
      </c>
      <c r="L161" s="114" t="s">
        <v>6</v>
      </c>
      <c r="M161" s="115" t="s">
        <v>11</v>
      </c>
    </row>
    <row r="162" spans="2:13" ht="15.75">
      <c r="B162" s="155">
        <v>1</v>
      </c>
      <c r="C162" s="154" t="s">
        <v>228</v>
      </c>
      <c r="D162" s="118" t="s">
        <v>242</v>
      </c>
      <c r="E162" s="119">
        <v>2009</v>
      </c>
      <c r="F162" s="119" t="s">
        <v>19</v>
      </c>
      <c r="G162" s="120">
        <v>1.9340277777777779E-2</v>
      </c>
      <c r="H162" s="121">
        <f>SUM(G164/G162*100)</f>
        <v>90.724117295032897</v>
      </c>
      <c r="I162" s="120">
        <v>1.3506944444444445E-2</v>
      </c>
      <c r="J162" s="121">
        <v>100</v>
      </c>
      <c r="K162" s="120">
        <v>4.5949074074074078E-3</v>
      </c>
      <c r="L162" s="121">
        <v>100</v>
      </c>
      <c r="M162" s="122">
        <f>SUM(H162+J162+L162)</f>
        <v>290.7241172950329</v>
      </c>
    </row>
    <row r="163" spans="2:13" ht="15.75">
      <c r="B163" s="155">
        <v>2</v>
      </c>
      <c r="C163" s="154" t="s">
        <v>383</v>
      </c>
      <c r="D163" s="119" t="s">
        <v>165</v>
      </c>
      <c r="E163" s="119">
        <v>2012</v>
      </c>
      <c r="F163" s="119"/>
      <c r="G163" s="120">
        <v>2.4594907407407409E-2</v>
      </c>
      <c r="H163" s="121">
        <f>SUM(G164/G163*100)</f>
        <v>71.341176470588223</v>
      </c>
      <c r="I163" s="120">
        <v>4.4837962962962961E-2</v>
      </c>
      <c r="J163" s="121">
        <f>SUM(I162/I163*100)</f>
        <v>30.12390294269489</v>
      </c>
      <c r="K163" s="120">
        <v>5.4282407407407404E-3</v>
      </c>
      <c r="L163" s="121">
        <f>SUM(K162/K163*100)</f>
        <v>84.648187633262268</v>
      </c>
      <c r="M163" s="122">
        <f>SUM(H163+J163+L163)</f>
        <v>186.11326704654539</v>
      </c>
    </row>
    <row r="164" spans="2:13" ht="16.5" thickBot="1">
      <c r="B164" s="157">
        <v>3</v>
      </c>
      <c r="C164" s="156" t="s">
        <v>382</v>
      </c>
      <c r="D164" s="126" t="s">
        <v>165</v>
      </c>
      <c r="E164" s="126">
        <v>2009</v>
      </c>
      <c r="F164" s="126"/>
      <c r="G164" s="128">
        <v>1.7546296296296296E-2</v>
      </c>
      <c r="H164" s="127">
        <v>100</v>
      </c>
      <c r="I164" s="126" t="s">
        <v>50</v>
      </c>
      <c r="J164" s="127">
        <v>0</v>
      </c>
      <c r="K164" s="128">
        <v>8.217592592592594E-3</v>
      </c>
      <c r="L164" s="127">
        <f>SUM(K162/K164*100)</f>
        <v>55.915492957746473</v>
      </c>
      <c r="M164" s="129">
        <f>SUM(H164+L164)</f>
        <v>155.91549295774647</v>
      </c>
    </row>
    <row r="165" spans="2:13" ht="15.75">
      <c r="B165" s="249"/>
      <c r="C165" s="180"/>
      <c r="D165" s="133"/>
      <c r="E165" s="249"/>
      <c r="F165" s="249"/>
      <c r="G165" s="195"/>
      <c r="H165" s="188"/>
      <c r="I165" s="133"/>
      <c r="J165" s="188"/>
      <c r="K165" s="195"/>
      <c r="L165" s="188"/>
      <c r="M165" s="188"/>
    </row>
    <row r="166" spans="2:13" ht="22.5">
      <c r="B166" s="102" t="s">
        <v>384</v>
      </c>
      <c r="C166" s="244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</row>
    <row r="167" spans="2:13" ht="16.5" thickBot="1">
      <c r="B167" s="139"/>
      <c r="C167" s="244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</row>
    <row r="168" spans="2:13" ht="15.75">
      <c r="B168" s="112" t="s">
        <v>0</v>
      </c>
      <c r="C168" s="113" t="s">
        <v>1</v>
      </c>
      <c r="D168" s="113" t="s">
        <v>2</v>
      </c>
      <c r="E168" s="113" t="s">
        <v>3</v>
      </c>
      <c r="F168" s="113" t="s">
        <v>4</v>
      </c>
      <c r="G168" s="113" t="s">
        <v>67</v>
      </c>
      <c r="H168" s="113" t="s">
        <v>6</v>
      </c>
      <c r="I168" s="114" t="s">
        <v>68</v>
      </c>
      <c r="J168" s="114" t="s">
        <v>6</v>
      </c>
      <c r="K168" s="114" t="s">
        <v>12</v>
      </c>
      <c r="L168" s="114" t="s">
        <v>6</v>
      </c>
      <c r="M168" s="115" t="s">
        <v>11</v>
      </c>
    </row>
    <row r="169" spans="2:13" ht="15.75">
      <c r="B169" s="155">
        <v>1</v>
      </c>
      <c r="C169" s="154" t="s">
        <v>385</v>
      </c>
      <c r="D169" s="119" t="s">
        <v>165</v>
      </c>
      <c r="E169" s="119">
        <v>2010</v>
      </c>
      <c r="F169" s="119"/>
      <c r="G169" s="120">
        <v>1.3912037037037037E-2</v>
      </c>
      <c r="H169" s="121">
        <v>100</v>
      </c>
      <c r="I169" s="120">
        <v>2.732638888888889E-2</v>
      </c>
      <c r="J169" s="121">
        <f>SUM(I170/I169*100)</f>
        <v>92.757306226175345</v>
      </c>
      <c r="K169" s="120">
        <v>1.3495370370370371E-2</v>
      </c>
      <c r="L169" s="121">
        <v>100</v>
      </c>
      <c r="M169" s="122">
        <f>SUM(H169+J169+L169)</f>
        <v>292.75730622617533</v>
      </c>
    </row>
    <row r="170" spans="2:13" ht="15.75">
      <c r="B170" s="155">
        <v>2</v>
      </c>
      <c r="C170" s="154" t="s">
        <v>386</v>
      </c>
      <c r="D170" s="119" t="s">
        <v>165</v>
      </c>
      <c r="E170" s="119">
        <v>2012</v>
      </c>
      <c r="F170" s="119"/>
      <c r="G170" s="120">
        <v>4.1041666666666664E-2</v>
      </c>
      <c r="H170" s="121">
        <f>SUM(G169/G170*100)</f>
        <v>33.89734912577552</v>
      </c>
      <c r="I170" s="120">
        <v>2.5347222222222219E-2</v>
      </c>
      <c r="J170" s="121">
        <v>100</v>
      </c>
      <c r="K170" s="120">
        <v>1.4259259259259261E-2</v>
      </c>
      <c r="L170" s="121">
        <f>SUM(K169/K170*100)</f>
        <v>94.642857142857125</v>
      </c>
      <c r="M170" s="122">
        <f>SUM(H170+J170+L170)</f>
        <v>228.54020626863263</v>
      </c>
    </row>
    <row r="171" spans="2:13" ht="16.5" thickBot="1">
      <c r="B171" s="157">
        <v>3</v>
      </c>
      <c r="C171" s="156" t="s">
        <v>239</v>
      </c>
      <c r="D171" s="125" t="s">
        <v>242</v>
      </c>
      <c r="E171" s="126">
        <v>2012</v>
      </c>
      <c r="F171" s="126"/>
      <c r="G171" s="128">
        <v>5.8321759259259261E-2</v>
      </c>
      <c r="H171" s="127">
        <f>SUM(G169/G171*100)</f>
        <v>23.853939273665407</v>
      </c>
      <c r="I171" s="128">
        <v>3.4224537037037032E-2</v>
      </c>
      <c r="J171" s="127">
        <f>SUM(I170/I171*100)</f>
        <v>74.061548867095027</v>
      </c>
      <c r="K171" s="128">
        <v>1.4849537037037036E-2</v>
      </c>
      <c r="L171" s="127">
        <f>SUM(K169/K171*100)</f>
        <v>90.880748246297742</v>
      </c>
      <c r="M171" s="129">
        <f>SUM(H171+J171+L171)</f>
        <v>188.79623638705817</v>
      </c>
    </row>
    <row r="172" spans="2:13" ht="15.75">
      <c r="B172" s="139"/>
      <c r="C172" s="244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2:13" ht="22.5">
      <c r="B173" s="111" t="s">
        <v>446</v>
      </c>
      <c r="C173" s="250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2:13" ht="16.5" thickBot="1">
      <c r="B174" s="139"/>
      <c r="C174" s="244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2:13" ht="15.75">
      <c r="B175" s="112" t="s">
        <v>0</v>
      </c>
      <c r="C175" s="113" t="s">
        <v>1</v>
      </c>
      <c r="D175" s="113" t="s">
        <v>2</v>
      </c>
      <c r="E175" s="113" t="s">
        <v>3</v>
      </c>
      <c r="F175" s="113" t="s">
        <v>4</v>
      </c>
      <c r="G175" s="113" t="s">
        <v>67</v>
      </c>
      <c r="H175" s="113" t="s">
        <v>6</v>
      </c>
      <c r="I175" s="114" t="s">
        <v>68</v>
      </c>
      <c r="J175" s="114" t="s">
        <v>6</v>
      </c>
      <c r="K175" s="114" t="s">
        <v>12</v>
      </c>
      <c r="L175" s="114" t="s">
        <v>6</v>
      </c>
      <c r="M175" s="115" t="s">
        <v>11</v>
      </c>
    </row>
    <row r="176" spans="2:13" ht="15.75">
      <c r="B176" s="155">
        <v>1</v>
      </c>
      <c r="C176" s="154" t="s">
        <v>387</v>
      </c>
      <c r="D176" s="119" t="s">
        <v>165</v>
      </c>
      <c r="E176" s="119">
        <v>2011</v>
      </c>
      <c r="F176" s="119"/>
      <c r="G176" s="120">
        <v>2.6736111111111113E-2</v>
      </c>
      <c r="H176" s="121">
        <v>100</v>
      </c>
      <c r="I176" s="120">
        <v>2.5023148148148145E-2</v>
      </c>
      <c r="J176" s="121">
        <v>100</v>
      </c>
      <c r="K176" s="120">
        <v>1.3900462962962962E-2</v>
      </c>
      <c r="L176" s="121">
        <v>100</v>
      </c>
      <c r="M176" s="122">
        <f>SUM(H176+J176+L176)</f>
        <v>300</v>
      </c>
    </row>
    <row r="177" spans="2:13" ht="16.5" thickBot="1">
      <c r="B177" s="157">
        <v>2</v>
      </c>
      <c r="C177" s="156" t="s">
        <v>388</v>
      </c>
      <c r="D177" s="126" t="s">
        <v>165</v>
      </c>
      <c r="E177" s="126">
        <v>2012</v>
      </c>
      <c r="F177" s="126"/>
      <c r="G177" s="128">
        <v>2.8854166666666667E-2</v>
      </c>
      <c r="H177" s="127">
        <f>SUM(G176/G177*100)</f>
        <v>92.659446450060173</v>
      </c>
      <c r="I177" s="128">
        <v>5.0578703703703709E-2</v>
      </c>
      <c r="J177" s="127">
        <f>SUM(I176/I177*100)</f>
        <v>49.473684210526301</v>
      </c>
      <c r="K177" s="128">
        <v>1.4618055555555556E-2</v>
      </c>
      <c r="L177" s="127">
        <f>SUM(K176/K177*100)</f>
        <v>95.091053048297695</v>
      </c>
      <c r="M177" s="129">
        <f>SUM(H177+J177+L177)</f>
        <v>237.22418370888414</v>
      </c>
    </row>
    <row r="178" spans="2:13">
      <c r="B178" s="32"/>
      <c r="C178" s="110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2:13">
      <c r="B179" s="32"/>
      <c r="C179" s="110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</sheetData>
  <mergeCells count="6">
    <mergeCell ref="B150:C150"/>
    <mergeCell ref="B42:C42"/>
    <mergeCell ref="B104:C104"/>
    <mergeCell ref="B118:C118"/>
    <mergeCell ref="B126:C126"/>
    <mergeCell ref="B136:C1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3"/>
  <sheetViews>
    <sheetView tabSelected="1" topLeftCell="A97" workbookViewId="0">
      <selection activeCell="L95" sqref="L95"/>
    </sheetView>
  </sheetViews>
  <sheetFormatPr defaultRowHeight="15"/>
  <cols>
    <col min="3" max="3" width="26.85546875" customWidth="1"/>
    <col min="4" max="4" width="28.85546875" customWidth="1"/>
    <col min="7" max="7" width="13.140625" customWidth="1"/>
    <col min="9" max="9" width="14.42578125" customWidth="1"/>
    <col min="11" max="11" width="12.42578125" customWidth="1"/>
  </cols>
  <sheetData>
    <row r="2" spans="2:13" ht="20.25">
      <c r="D2" s="103" t="s">
        <v>268</v>
      </c>
      <c r="E2" s="103"/>
      <c r="F2" s="103"/>
      <c r="G2" s="103"/>
      <c r="H2" s="103"/>
    </row>
    <row r="3" spans="2:13" ht="20.25">
      <c r="D3" s="103" t="s">
        <v>269</v>
      </c>
      <c r="E3" s="103"/>
      <c r="F3" s="103"/>
      <c r="G3" s="103"/>
      <c r="H3" s="103"/>
    </row>
    <row r="4" spans="2:13" ht="20.25">
      <c r="D4" s="103" t="s">
        <v>274</v>
      </c>
      <c r="E4" s="103"/>
      <c r="F4" s="103"/>
      <c r="G4" s="103"/>
      <c r="H4" s="103"/>
    </row>
    <row r="6" spans="2:13" ht="22.5">
      <c r="B6" s="102" t="s">
        <v>69</v>
      </c>
    </row>
    <row r="7" spans="2:13" ht="15.75" thickBot="1"/>
    <row r="8" spans="2:13" s="15" customFormat="1" ht="15.75">
      <c r="B8" s="229" t="s">
        <v>0</v>
      </c>
      <c r="C8" s="114" t="s">
        <v>1</v>
      </c>
      <c r="D8" s="114" t="s">
        <v>2</v>
      </c>
      <c r="E8" s="114" t="s">
        <v>3</v>
      </c>
      <c r="F8" s="114" t="s">
        <v>4</v>
      </c>
      <c r="G8" s="114" t="s">
        <v>67</v>
      </c>
      <c r="H8" s="114" t="s">
        <v>6</v>
      </c>
      <c r="I8" s="114" t="s">
        <v>68</v>
      </c>
      <c r="J8" s="114" t="s">
        <v>6</v>
      </c>
      <c r="K8" s="114" t="s">
        <v>12</v>
      </c>
      <c r="L8" s="114" t="s">
        <v>6</v>
      </c>
      <c r="M8" s="115" t="s">
        <v>11</v>
      </c>
    </row>
    <row r="9" spans="2:13" ht="15.75">
      <c r="B9" s="155">
        <v>1</v>
      </c>
      <c r="C9" s="154" t="s">
        <v>83</v>
      </c>
      <c r="D9" s="119" t="s">
        <v>13</v>
      </c>
      <c r="E9" s="119">
        <v>1994</v>
      </c>
      <c r="F9" s="119" t="s">
        <v>65</v>
      </c>
      <c r="G9" s="120">
        <v>3.0335648148148143E-2</v>
      </c>
      <c r="H9" s="121">
        <f>SUM(G10/G9*100)</f>
        <v>98.168637924456334</v>
      </c>
      <c r="I9" s="120">
        <v>6.5578703703703708E-2</v>
      </c>
      <c r="J9" s="121">
        <f>SUM(I13/I9*100)</f>
        <v>98.305683021531934</v>
      </c>
      <c r="K9" s="120">
        <v>1.4201388888888888E-2</v>
      </c>
      <c r="L9" s="121">
        <f>SUM(K17/K9*100)</f>
        <v>86.552567237163814</v>
      </c>
      <c r="M9" s="122">
        <f t="shared" ref="M9:M27" si="0">SUM(H9+J9+L9)</f>
        <v>283.0268881831521</v>
      </c>
    </row>
    <row r="10" spans="2:13" ht="15.75">
      <c r="B10" s="155">
        <v>2</v>
      </c>
      <c r="C10" s="154" t="s">
        <v>82</v>
      </c>
      <c r="D10" s="119" t="s">
        <v>13</v>
      </c>
      <c r="E10" s="119">
        <v>1992</v>
      </c>
      <c r="F10" s="119" t="s">
        <v>65</v>
      </c>
      <c r="G10" s="120">
        <v>2.9780092592592594E-2</v>
      </c>
      <c r="H10" s="121">
        <v>100</v>
      </c>
      <c r="I10" s="120">
        <v>7.1539351851851854E-2</v>
      </c>
      <c r="J10" s="121">
        <f>SUM(I13/I10*100)</f>
        <v>90.114868144313206</v>
      </c>
      <c r="K10" s="120">
        <v>1.5555555555555553E-2</v>
      </c>
      <c r="L10" s="121">
        <f>SUM(K17/K10*100)</f>
        <v>79.017857142857153</v>
      </c>
      <c r="M10" s="122">
        <f t="shared" si="0"/>
        <v>269.13272528717039</v>
      </c>
    </row>
    <row r="11" spans="2:13" ht="15.75">
      <c r="B11" s="155">
        <v>3</v>
      </c>
      <c r="C11" s="154" t="s">
        <v>171</v>
      </c>
      <c r="D11" s="119" t="s">
        <v>165</v>
      </c>
      <c r="E11" s="119">
        <v>1997</v>
      </c>
      <c r="F11" s="119" t="s">
        <v>65</v>
      </c>
      <c r="G11" s="120">
        <v>3.4918981481481481E-2</v>
      </c>
      <c r="H11" s="121">
        <f>SUM(G10/G11*100)</f>
        <v>85.283394100099443</v>
      </c>
      <c r="I11" s="120">
        <v>7.1886574074074075E-2</v>
      </c>
      <c r="J11" s="121">
        <f>SUM(I13/I11*100)</f>
        <v>89.679600708420537</v>
      </c>
      <c r="K11" s="120">
        <v>1.324074074074074E-2</v>
      </c>
      <c r="L11" s="121">
        <f>SUM(K17/K11*100)</f>
        <v>92.832167832167841</v>
      </c>
      <c r="M11" s="122">
        <f t="shared" si="0"/>
        <v>267.79516264068781</v>
      </c>
    </row>
    <row r="12" spans="2:13" ht="15.75">
      <c r="B12" s="155">
        <v>4</v>
      </c>
      <c r="C12" s="154" t="s">
        <v>70</v>
      </c>
      <c r="D12" s="119" t="s">
        <v>260</v>
      </c>
      <c r="E12" s="119">
        <v>1994</v>
      </c>
      <c r="F12" s="119" t="s">
        <v>64</v>
      </c>
      <c r="G12" s="120">
        <v>3.8599537037037036E-2</v>
      </c>
      <c r="H12" s="121">
        <f>SUM(G10/G12*100)</f>
        <v>77.151424287856074</v>
      </c>
      <c r="I12" s="120">
        <v>7.1226851851851861E-2</v>
      </c>
      <c r="J12" s="121">
        <f>SUM(I13/I12*100)</f>
        <v>90.510237244068875</v>
      </c>
      <c r="K12" s="120">
        <v>1.252314814814815E-2</v>
      </c>
      <c r="L12" s="121">
        <f>SUM(K17/K12*100)</f>
        <v>98.151571164510159</v>
      </c>
      <c r="M12" s="122">
        <f t="shared" si="0"/>
        <v>265.81323269643508</v>
      </c>
    </row>
    <row r="13" spans="2:13" ht="15.75">
      <c r="B13" s="155">
        <v>5</v>
      </c>
      <c r="C13" s="154" t="s">
        <v>176</v>
      </c>
      <c r="D13" s="119" t="s">
        <v>241</v>
      </c>
      <c r="E13" s="119">
        <v>1986</v>
      </c>
      <c r="F13" s="119" t="s">
        <v>64</v>
      </c>
      <c r="G13" s="120">
        <v>4.162037037037037E-2</v>
      </c>
      <c r="H13" s="121">
        <f>SUM(G10/G13*100)</f>
        <v>71.551724137931032</v>
      </c>
      <c r="I13" s="120">
        <v>6.446759259259259E-2</v>
      </c>
      <c r="J13" s="121">
        <v>100</v>
      </c>
      <c r="K13" s="120">
        <v>1.3194444444444444E-2</v>
      </c>
      <c r="L13" s="121">
        <f>SUM(K17/K13*100)</f>
        <v>93.157894736842096</v>
      </c>
      <c r="M13" s="122">
        <f t="shared" si="0"/>
        <v>264.70961887477313</v>
      </c>
    </row>
    <row r="14" spans="2:13" ht="15.75">
      <c r="B14" s="155">
        <v>6</v>
      </c>
      <c r="C14" s="154" t="s">
        <v>72</v>
      </c>
      <c r="D14" s="119" t="s">
        <v>273</v>
      </c>
      <c r="E14" s="119">
        <v>1983</v>
      </c>
      <c r="F14" s="119" t="s">
        <v>65</v>
      </c>
      <c r="G14" s="120">
        <v>3.4062500000000002E-2</v>
      </c>
      <c r="H14" s="121">
        <f>SUM(G10/G14*100)</f>
        <v>87.427794767244308</v>
      </c>
      <c r="I14" s="120">
        <v>7.0509259259259258E-2</v>
      </c>
      <c r="J14" s="121">
        <f>SUM(I13/I14*100)</f>
        <v>91.431385423506242</v>
      </c>
      <c r="K14" s="120">
        <v>1.5104166666666667E-2</v>
      </c>
      <c r="L14" s="121">
        <f>SUM(K17/K14*100)</f>
        <v>81.379310344827587</v>
      </c>
      <c r="M14" s="122">
        <f t="shared" si="0"/>
        <v>260.23849053557814</v>
      </c>
    </row>
    <row r="15" spans="2:13" ht="15.75">
      <c r="B15" s="155">
        <v>7</v>
      </c>
      <c r="C15" s="154" t="s">
        <v>76</v>
      </c>
      <c r="D15" s="119" t="s">
        <v>260</v>
      </c>
      <c r="E15" s="119">
        <v>1997</v>
      </c>
      <c r="F15" s="119" t="s">
        <v>64</v>
      </c>
      <c r="G15" s="120">
        <v>4.144675925925926E-2</v>
      </c>
      <c r="H15" s="121">
        <f>SUM(G10/G15*100)</f>
        <v>71.851438145769336</v>
      </c>
      <c r="I15" s="120">
        <v>6.7743055555555556E-2</v>
      </c>
      <c r="J15" s="121">
        <f>SUM(I13/I15*100)</f>
        <v>95.164872714847078</v>
      </c>
      <c r="K15" s="120">
        <v>1.3263888888888889E-2</v>
      </c>
      <c r="L15" s="121">
        <f>SUM(K17/K15*100)</f>
        <v>92.670157068062821</v>
      </c>
      <c r="M15" s="122">
        <f t="shared" si="0"/>
        <v>259.68646792867924</v>
      </c>
    </row>
    <row r="16" spans="2:13" ht="15.75">
      <c r="B16" s="155">
        <v>8</v>
      </c>
      <c r="C16" s="154" t="s">
        <v>80</v>
      </c>
      <c r="D16" s="119" t="s">
        <v>260</v>
      </c>
      <c r="E16" s="119">
        <v>1999</v>
      </c>
      <c r="F16" s="119" t="s">
        <v>65</v>
      </c>
      <c r="G16" s="120">
        <v>3.7280092592592594E-2</v>
      </c>
      <c r="H16" s="121">
        <f>SUM(G10/G16*100)</f>
        <v>79.882024216081959</v>
      </c>
      <c r="I16" s="120">
        <v>6.7430555555555563E-2</v>
      </c>
      <c r="J16" s="121">
        <f>SUM(I13/I16*100)</f>
        <v>95.605904565739777</v>
      </c>
      <c r="K16" s="120">
        <v>1.4780092592592595E-2</v>
      </c>
      <c r="L16" s="121">
        <f>SUM(K17/K16*100)</f>
        <v>83.163664839467486</v>
      </c>
      <c r="M16" s="122">
        <f t="shared" si="0"/>
        <v>258.65159362128918</v>
      </c>
    </row>
    <row r="17" spans="2:13" ht="15.75">
      <c r="B17" s="155">
        <v>9</v>
      </c>
      <c r="C17" s="154" t="s">
        <v>253</v>
      </c>
      <c r="D17" s="119" t="s">
        <v>165</v>
      </c>
      <c r="E17" s="119">
        <v>1994</v>
      </c>
      <c r="F17" s="119" t="s">
        <v>64</v>
      </c>
      <c r="G17" s="120">
        <v>3.2048611111111111E-2</v>
      </c>
      <c r="H17" s="121">
        <f>SUM(G10/G17*100)</f>
        <v>92.921632358252083</v>
      </c>
      <c r="I17" s="120">
        <v>9.8321759259259248E-2</v>
      </c>
      <c r="J17" s="121">
        <f>SUM(I13/I17*100)</f>
        <v>65.567981165391416</v>
      </c>
      <c r="K17" s="120">
        <v>1.2291666666666666E-2</v>
      </c>
      <c r="L17" s="121">
        <v>100</v>
      </c>
      <c r="M17" s="122">
        <f t="shared" si="0"/>
        <v>258.48961352364347</v>
      </c>
    </row>
    <row r="18" spans="2:13" ht="15.75">
      <c r="B18" s="155">
        <v>10</v>
      </c>
      <c r="C18" s="154" t="s">
        <v>264</v>
      </c>
      <c r="D18" s="119" t="s">
        <v>165</v>
      </c>
      <c r="E18" s="119">
        <v>2000</v>
      </c>
      <c r="F18" s="119" t="s">
        <v>34</v>
      </c>
      <c r="G18" s="120">
        <v>4.1331018518518517E-2</v>
      </c>
      <c r="H18" s="121">
        <f>SUM(G10/G18*100)</f>
        <v>72.052646317558114</v>
      </c>
      <c r="I18" s="120">
        <v>9.2592592592592601E-2</v>
      </c>
      <c r="J18" s="121">
        <f>SUM(I13/I18*100)</f>
        <v>69.624999999999986</v>
      </c>
      <c r="K18" s="120">
        <v>1.2731481481481481E-2</v>
      </c>
      <c r="L18" s="121">
        <f>SUM(K17/K18*100)</f>
        <v>96.545454545454547</v>
      </c>
      <c r="M18" s="122">
        <f t="shared" si="0"/>
        <v>238.22310086301263</v>
      </c>
    </row>
    <row r="19" spans="2:13" ht="15.75">
      <c r="B19" s="155">
        <v>11</v>
      </c>
      <c r="C19" s="154" t="s">
        <v>275</v>
      </c>
      <c r="D19" s="119" t="s">
        <v>13</v>
      </c>
      <c r="E19" s="119">
        <v>1986</v>
      </c>
      <c r="F19" s="119" t="s">
        <v>65</v>
      </c>
      <c r="G19" s="120">
        <v>4.3055555555555562E-2</v>
      </c>
      <c r="H19" s="121">
        <f>SUM(G10/G19*100)</f>
        <v>69.166666666666657</v>
      </c>
      <c r="I19" s="120">
        <v>8.0011574074074068E-2</v>
      </c>
      <c r="J19" s="121">
        <f>SUM(I13/I19*100)</f>
        <v>80.57283379140749</v>
      </c>
      <c r="K19" s="120">
        <v>1.5532407407407406E-2</v>
      </c>
      <c r="L19" s="121">
        <f>SUM(K17/K19*100)</f>
        <v>79.135618479880776</v>
      </c>
      <c r="M19" s="122">
        <f t="shared" si="0"/>
        <v>228.87511893795491</v>
      </c>
    </row>
    <row r="20" spans="2:13" ht="15.75">
      <c r="B20" s="155">
        <v>12</v>
      </c>
      <c r="C20" s="154" t="s">
        <v>255</v>
      </c>
      <c r="D20" s="119" t="s">
        <v>165</v>
      </c>
      <c r="E20" s="119">
        <v>1993</v>
      </c>
      <c r="F20" s="119" t="s">
        <v>33</v>
      </c>
      <c r="G20" s="120">
        <v>4.1944444444444444E-2</v>
      </c>
      <c r="H20" s="121">
        <f>SUM(G10/G20*100)</f>
        <v>70.998896247240623</v>
      </c>
      <c r="I20" s="120">
        <v>9.9062499999999998E-2</v>
      </c>
      <c r="J20" s="121">
        <f>SUM(I13/I20*100)</f>
        <v>65.077695992522493</v>
      </c>
      <c r="K20" s="120">
        <v>1.4467592592592593E-2</v>
      </c>
      <c r="L20" s="121">
        <f>SUM(K17/K20*100)</f>
        <v>84.96</v>
      </c>
      <c r="M20" s="122">
        <f t="shared" si="0"/>
        <v>221.03659223976308</v>
      </c>
    </row>
    <row r="21" spans="2:13" ht="15.75">
      <c r="B21" s="155">
        <v>13</v>
      </c>
      <c r="C21" s="154" t="s">
        <v>172</v>
      </c>
      <c r="D21" s="119" t="s">
        <v>166</v>
      </c>
      <c r="E21" s="119">
        <v>1996</v>
      </c>
      <c r="F21" s="119" t="s">
        <v>33</v>
      </c>
      <c r="G21" s="120">
        <v>5.932870370370371E-2</v>
      </c>
      <c r="H21" s="121">
        <f>SUM(G10/G21*100)</f>
        <v>50.195083886071011</v>
      </c>
      <c r="I21" s="120">
        <v>8.3611111111111122E-2</v>
      </c>
      <c r="J21" s="121">
        <f>SUM(I13/I21*100)</f>
        <v>77.104097452934653</v>
      </c>
      <c r="K21" s="120">
        <v>1.6631944444444446E-2</v>
      </c>
      <c r="L21" s="121">
        <f>SUM(K17/K21*100)</f>
        <v>73.903966597077229</v>
      </c>
      <c r="M21" s="122">
        <f t="shared" si="0"/>
        <v>201.20314793608287</v>
      </c>
    </row>
    <row r="22" spans="2:13" ht="15.75">
      <c r="B22" s="155">
        <v>14</v>
      </c>
      <c r="C22" s="154" t="s">
        <v>276</v>
      </c>
      <c r="D22" s="119" t="s">
        <v>260</v>
      </c>
      <c r="E22" s="119">
        <v>1999</v>
      </c>
      <c r="F22" s="119" t="s">
        <v>33</v>
      </c>
      <c r="G22" s="120">
        <v>5.3877314814814815E-2</v>
      </c>
      <c r="H22" s="121">
        <f>SUM(G10/G22*100)</f>
        <v>55.273899033297539</v>
      </c>
      <c r="I22" s="120">
        <v>9.9710648148148159E-2</v>
      </c>
      <c r="J22" s="121">
        <f>SUM(I13/I22*100)</f>
        <v>64.65467208357515</v>
      </c>
      <c r="K22" s="120">
        <v>1.5983796296296295E-2</v>
      </c>
      <c r="L22" s="121">
        <f>SUM(K17/K22*100)</f>
        <v>76.900796524257785</v>
      </c>
      <c r="M22" s="122">
        <f t="shared" si="0"/>
        <v>196.82936764113049</v>
      </c>
    </row>
    <row r="23" spans="2:13" ht="15.75">
      <c r="B23" s="155">
        <v>15</v>
      </c>
      <c r="C23" s="154" t="s">
        <v>85</v>
      </c>
      <c r="D23" s="119" t="s">
        <v>13</v>
      </c>
      <c r="E23" s="119">
        <v>1997</v>
      </c>
      <c r="F23" s="119" t="s">
        <v>33</v>
      </c>
      <c r="G23" s="120">
        <v>5.1342592592592586E-2</v>
      </c>
      <c r="H23" s="121">
        <f>SUM(G10/G23*100)</f>
        <v>58.002705139765567</v>
      </c>
      <c r="I23" s="120">
        <v>0.10755787037037036</v>
      </c>
      <c r="J23" s="121">
        <f>SUM(I13/I23*100)</f>
        <v>59.937587431399983</v>
      </c>
      <c r="K23" s="120">
        <v>1.8425925925925925E-2</v>
      </c>
      <c r="L23" s="121">
        <f>SUM(K17/K23*100)</f>
        <v>66.708542713567837</v>
      </c>
      <c r="M23" s="122">
        <f t="shared" si="0"/>
        <v>184.64883528473337</v>
      </c>
    </row>
    <row r="24" spans="2:13" ht="15.75">
      <c r="B24" s="155">
        <v>16</v>
      </c>
      <c r="C24" s="154" t="s">
        <v>173</v>
      </c>
      <c r="D24" s="119" t="s">
        <v>241</v>
      </c>
      <c r="E24" s="119">
        <v>1996</v>
      </c>
      <c r="F24" s="119" t="s">
        <v>34</v>
      </c>
      <c r="G24" s="120">
        <v>6.0335648148148145E-2</v>
      </c>
      <c r="H24" s="121">
        <f>SUM(G10/G24*100)</f>
        <v>49.357375791291005</v>
      </c>
      <c r="I24" s="120">
        <v>0.11590277777777779</v>
      </c>
      <c r="J24" s="121">
        <f>SUM(I13/I24*100)</f>
        <v>55.622129019372871</v>
      </c>
      <c r="K24" s="120">
        <v>1.7534722222222222E-2</v>
      </c>
      <c r="L24" s="121">
        <f>SUM(K17/K24*100)</f>
        <v>70.099009900990097</v>
      </c>
      <c r="M24" s="122">
        <f t="shared" si="0"/>
        <v>175.07851471165398</v>
      </c>
    </row>
    <row r="25" spans="2:13" ht="15.75">
      <c r="B25" s="155">
        <v>17</v>
      </c>
      <c r="C25" s="154" t="s">
        <v>91</v>
      </c>
      <c r="D25" s="119" t="s">
        <v>241</v>
      </c>
      <c r="E25" s="119">
        <v>2002</v>
      </c>
      <c r="F25" s="119" t="s">
        <v>34</v>
      </c>
      <c r="G25" s="120">
        <v>6.5185185185185179E-2</v>
      </c>
      <c r="H25" s="121">
        <f>SUM(G10/G25*100)</f>
        <v>45.68536931818182</v>
      </c>
      <c r="I25" s="120">
        <v>0.12071759259259258</v>
      </c>
      <c r="J25" s="121">
        <f>SUM(I13/I25*100)</f>
        <v>53.40364333652925</v>
      </c>
      <c r="K25" s="120">
        <v>1.636574074074074E-2</v>
      </c>
      <c r="L25" s="121">
        <f>SUM(K17/K25*100)</f>
        <v>75.106082036775106</v>
      </c>
      <c r="M25" s="122">
        <f t="shared" si="0"/>
        <v>174.19509469148619</v>
      </c>
    </row>
    <row r="26" spans="2:13" ht="15.75">
      <c r="B26" s="155">
        <v>18</v>
      </c>
      <c r="C26" s="154" t="s">
        <v>178</v>
      </c>
      <c r="D26" s="119" t="s">
        <v>273</v>
      </c>
      <c r="E26" s="119">
        <v>1954</v>
      </c>
      <c r="F26" s="119" t="s">
        <v>64</v>
      </c>
      <c r="G26" s="120">
        <v>5.8981481481481489E-2</v>
      </c>
      <c r="H26" s="121">
        <f>SUM(G10/G26*100)</f>
        <v>50.490580847723699</v>
      </c>
      <c r="I26" s="120">
        <v>0.12005787037037037</v>
      </c>
      <c r="J26" s="121">
        <f>SUM(I13/I26*100)</f>
        <v>53.697098235804489</v>
      </c>
      <c r="K26" s="120">
        <v>2.4664351851851851E-2</v>
      </c>
      <c r="L26" s="121">
        <f>SUM(K17/K26*100)</f>
        <v>49.835757860159553</v>
      </c>
      <c r="M26" s="122">
        <f t="shared" si="0"/>
        <v>154.02343694368776</v>
      </c>
    </row>
    <row r="27" spans="2:13" ht="15.75">
      <c r="B27" s="155">
        <v>19</v>
      </c>
      <c r="C27" s="154" t="s">
        <v>279</v>
      </c>
      <c r="D27" s="119" t="s">
        <v>16</v>
      </c>
      <c r="E27" s="119">
        <v>1984</v>
      </c>
      <c r="F27" s="119" t="s">
        <v>5</v>
      </c>
      <c r="G27" s="120">
        <v>9.8657407407407402E-2</v>
      </c>
      <c r="H27" s="121">
        <f>SUM(G10/G27*100)</f>
        <v>30.185358986391371</v>
      </c>
      <c r="I27" s="120">
        <v>0.13554398148148147</v>
      </c>
      <c r="J27" s="121">
        <f>SUM(I13/I27*100)</f>
        <v>47.562121082742721</v>
      </c>
      <c r="K27" s="120">
        <v>0.02</v>
      </c>
      <c r="L27" s="121">
        <f>SUM(K17/K27*100)</f>
        <v>61.458333333333329</v>
      </c>
      <c r="M27" s="122">
        <f t="shared" si="0"/>
        <v>139.20581340246741</v>
      </c>
    </row>
    <row r="28" spans="2:13" ht="15.75">
      <c r="B28" s="155">
        <v>20</v>
      </c>
      <c r="C28" s="154" t="s">
        <v>277</v>
      </c>
      <c r="D28" s="119" t="s">
        <v>13</v>
      </c>
      <c r="E28" s="119">
        <v>1997</v>
      </c>
      <c r="F28" s="119" t="s">
        <v>65</v>
      </c>
      <c r="G28" s="120">
        <v>5.4872685185185184E-2</v>
      </c>
      <c r="H28" s="121">
        <f>SUM(G10/G28*100)</f>
        <v>54.271250790972367</v>
      </c>
      <c r="I28" s="119" t="s">
        <v>259</v>
      </c>
      <c r="J28" s="121">
        <v>0</v>
      </c>
      <c r="K28" s="120">
        <v>1.621527777777778E-2</v>
      </c>
      <c r="L28" s="121">
        <f>SUM(K17/K28*100)</f>
        <v>75.802997858672356</v>
      </c>
      <c r="M28" s="122">
        <f>SUM(H28+L28)</f>
        <v>130.07424864964472</v>
      </c>
    </row>
    <row r="29" spans="2:13" ht="15.75">
      <c r="B29" s="155">
        <v>21</v>
      </c>
      <c r="C29" s="154" t="s">
        <v>84</v>
      </c>
      <c r="D29" s="119" t="s">
        <v>13</v>
      </c>
      <c r="E29" s="119">
        <v>1991</v>
      </c>
      <c r="F29" s="119" t="s">
        <v>65</v>
      </c>
      <c r="G29" s="120">
        <v>5.6296296296296296E-2</v>
      </c>
      <c r="H29" s="121">
        <f>SUM(G10/G29*100)</f>
        <v>52.898848684210535</v>
      </c>
      <c r="I29" s="119" t="s">
        <v>259</v>
      </c>
      <c r="J29" s="121">
        <v>0</v>
      </c>
      <c r="K29" s="120">
        <v>1.7187499999999998E-2</v>
      </c>
      <c r="L29" s="121">
        <f>SUM(K17/K29*100)</f>
        <v>71.515151515151516</v>
      </c>
      <c r="M29" s="122">
        <f>SUM(H29+L29)</f>
        <v>124.41400019936205</v>
      </c>
    </row>
    <row r="30" spans="2:13" ht="15.75">
      <c r="B30" s="155">
        <v>22</v>
      </c>
      <c r="C30" s="154" t="s">
        <v>278</v>
      </c>
      <c r="D30" s="119" t="s">
        <v>13</v>
      </c>
      <c r="E30" s="119">
        <v>1999</v>
      </c>
      <c r="F30" s="119" t="s">
        <v>33</v>
      </c>
      <c r="G30" s="120">
        <v>5.8900462962962967E-2</v>
      </c>
      <c r="H30" s="121">
        <f>SUM(G10/G30*100)</f>
        <v>50.560031440361563</v>
      </c>
      <c r="I30" s="120">
        <v>0.12032407407407408</v>
      </c>
      <c r="J30" s="121">
        <f>SUM(I13/I30*100)</f>
        <v>53.578299345902266</v>
      </c>
      <c r="K30" s="119" t="s">
        <v>259</v>
      </c>
      <c r="L30" s="121">
        <v>0</v>
      </c>
      <c r="M30" s="122">
        <f>SUM(H30+J30+L30)</f>
        <v>104.13833078626382</v>
      </c>
    </row>
    <row r="31" spans="2:13" ht="16.5" thickBot="1">
      <c r="B31" s="157">
        <v>23</v>
      </c>
      <c r="C31" s="156" t="s">
        <v>258</v>
      </c>
      <c r="D31" s="126" t="s">
        <v>165</v>
      </c>
      <c r="E31" s="126">
        <v>1999</v>
      </c>
      <c r="F31" s="126" t="s">
        <v>33</v>
      </c>
      <c r="G31" s="128">
        <v>0.10385416666666668</v>
      </c>
      <c r="H31" s="127">
        <f>SUM(G10/G31*100)</f>
        <v>28.674913629778221</v>
      </c>
      <c r="I31" s="126" t="s">
        <v>259</v>
      </c>
      <c r="J31" s="127">
        <v>0</v>
      </c>
      <c r="K31" s="126" t="s">
        <v>259</v>
      </c>
      <c r="L31" s="127">
        <v>0</v>
      </c>
      <c r="M31" s="129">
        <f>SUM(H31+J31+L31)</f>
        <v>28.674913629778221</v>
      </c>
    </row>
    <row r="32" spans="2:13" ht="15.75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2:13" ht="22.5">
      <c r="B33" s="102" t="s">
        <v>66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2:13" ht="16.5" thickBot="1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2:13" s="15" customFormat="1" ht="15.75">
      <c r="B35" s="229" t="s">
        <v>0</v>
      </c>
      <c r="C35" s="114" t="s">
        <v>1</v>
      </c>
      <c r="D35" s="114" t="s">
        <v>2</v>
      </c>
      <c r="E35" s="114" t="s">
        <v>3</v>
      </c>
      <c r="F35" s="114" t="s">
        <v>4</v>
      </c>
      <c r="G35" s="114" t="s">
        <v>67</v>
      </c>
      <c r="H35" s="114" t="s">
        <v>6</v>
      </c>
      <c r="I35" s="114" t="s">
        <v>68</v>
      </c>
      <c r="J35" s="114" t="s">
        <v>6</v>
      </c>
      <c r="K35" s="114" t="s">
        <v>12</v>
      </c>
      <c r="L35" s="114" t="s">
        <v>6</v>
      </c>
      <c r="M35" s="115" t="s">
        <v>11</v>
      </c>
    </row>
    <row r="36" spans="2:13" ht="15.75">
      <c r="B36" s="155">
        <v>1</v>
      </c>
      <c r="C36" s="154" t="s">
        <v>51</v>
      </c>
      <c r="D36" s="119" t="s">
        <v>241</v>
      </c>
      <c r="E36" s="119">
        <v>1995</v>
      </c>
      <c r="F36" s="119" t="s">
        <v>64</v>
      </c>
      <c r="G36" s="120">
        <v>3.3738425925925929E-2</v>
      </c>
      <c r="H36" s="121">
        <v>100</v>
      </c>
      <c r="I36" s="120">
        <v>5.903935185185185E-2</v>
      </c>
      <c r="J36" s="121">
        <v>100</v>
      </c>
      <c r="K36" s="120">
        <v>1.0856481481481481E-2</v>
      </c>
      <c r="L36" s="121">
        <f>SUM(K37/K36*100)</f>
        <v>95.309168443496816</v>
      </c>
      <c r="M36" s="122">
        <f t="shared" ref="M36:M41" si="1">SUM(H36+J36+L36)</f>
        <v>295.30916844349679</v>
      </c>
    </row>
    <row r="37" spans="2:13" ht="15.75">
      <c r="B37" s="155">
        <v>2</v>
      </c>
      <c r="C37" s="154" t="s">
        <v>52</v>
      </c>
      <c r="D37" s="119" t="s">
        <v>260</v>
      </c>
      <c r="E37" s="119">
        <v>1989</v>
      </c>
      <c r="F37" s="119" t="s">
        <v>64</v>
      </c>
      <c r="G37" s="120">
        <v>3.7662037037037036E-2</v>
      </c>
      <c r="H37" s="121">
        <f>SUM(G36/G37*100)</f>
        <v>89.582052858020916</v>
      </c>
      <c r="I37" s="120">
        <v>6.7106481481481475E-2</v>
      </c>
      <c r="J37" s="121">
        <f>SUM(I36/I37*100)</f>
        <v>87.978613314936197</v>
      </c>
      <c r="K37" s="120">
        <v>1.0347222222222223E-2</v>
      </c>
      <c r="L37" s="121">
        <v>100</v>
      </c>
      <c r="M37" s="122">
        <f t="shared" si="1"/>
        <v>277.5606661729571</v>
      </c>
    </row>
    <row r="38" spans="2:13" ht="15.75">
      <c r="B38" s="155">
        <v>3</v>
      </c>
      <c r="C38" s="154" t="s">
        <v>56</v>
      </c>
      <c r="D38" s="119" t="s">
        <v>241</v>
      </c>
      <c r="E38" s="119">
        <v>1974</v>
      </c>
      <c r="F38" s="119" t="s">
        <v>64</v>
      </c>
      <c r="G38" s="120">
        <v>3.9745370370370368E-2</v>
      </c>
      <c r="H38" s="121">
        <f>SUM(G36/G38*100)</f>
        <v>84.886429819452545</v>
      </c>
      <c r="I38" s="120">
        <v>7.1770833333333339E-2</v>
      </c>
      <c r="J38" s="121">
        <f>SUM(I36/I38*100)</f>
        <v>82.260925657152058</v>
      </c>
      <c r="K38" s="120">
        <v>1.2152777777777778E-2</v>
      </c>
      <c r="L38" s="121">
        <f>SUM(K37/K38*100)</f>
        <v>85.142857142857139</v>
      </c>
      <c r="M38" s="122">
        <f t="shared" si="1"/>
        <v>252.29021261946176</v>
      </c>
    </row>
    <row r="39" spans="2:13" ht="15.75">
      <c r="B39" s="155">
        <v>4</v>
      </c>
      <c r="C39" s="154" t="s">
        <v>251</v>
      </c>
      <c r="D39" s="119" t="s">
        <v>165</v>
      </c>
      <c r="E39" s="119">
        <v>1998</v>
      </c>
      <c r="F39" s="119" t="s">
        <v>65</v>
      </c>
      <c r="G39" s="120">
        <v>4.3958333333333328E-2</v>
      </c>
      <c r="H39" s="121">
        <f>SUM(G36/G39*100)</f>
        <v>76.750921537651408</v>
      </c>
      <c r="I39" s="120">
        <v>8.3171296296296285E-2</v>
      </c>
      <c r="J39" s="121">
        <f>SUM(I36/I39*100)</f>
        <v>70.985249095463416</v>
      </c>
      <c r="K39" s="120">
        <v>1.1550925925925925E-2</v>
      </c>
      <c r="L39" s="121">
        <f>SUM(K37/K39*100)</f>
        <v>89.579158316633283</v>
      </c>
      <c r="M39" s="122">
        <f t="shared" si="1"/>
        <v>237.31532894974811</v>
      </c>
    </row>
    <row r="40" spans="2:13" ht="15.75">
      <c r="B40" s="155">
        <v>5</v>
      </c>
      <c r="C40" s="154" t="s">
        <v>53</v>
      </c>
      <c r="D40" s="119" t="s">
        <v>260</v>
      </c>
      <c r="E40" s="119">
        <v>1998</v>
      </c>
      <c r="F40" s="119" t="s">
        <v>65</v>
      </c>
      <c r="G40" s="120">
        <v>4.2129629629629628E-2</v>
      </c>
      <c r="H40" s="121">
        <f>SUM(G36/G40*100)</f>
        <v>80.082417582417591</v>
      </c>
      <c r="I40" s="120">
        <v>8.8888888888888892E-2</v>
      </c>
      <c r="J40" s="121">
        <f>SUM(I36/I40*100)</f>
        <v>66.419270833333329</v>
      </c>
      <c r="K40" s="120">
        <v>1.292824074074074E-2</v>
      </c>
      <c r="L40" s="121">
        <f>SUM(K37/K40*100)</f>
        <v>80.035810205908703</v>
      </c>
      <c r="M40" s="122">
        <f t="shared" si="1"/>
        <v>226.53749862165961</v>
      </c>
    </row>
    <row r="41" spans="2:13" ht="15.75">
      <c r="B41" s="155">
        <v>6</v>
      </c>
      <c r="C41" s="154" t="s">
        <v>181</v>
      </c>
      <c r="D41" s="119" t="s">
        <v>273</v>
      </c>
      <c r="E41" s="119">
        <v>1997</v>
      </c>
      <c r="F41" s="119" t="s">
        <v>65</v>
      </c>
      <c r="G41" s="120">
        <v>4.8865740740740737E-2</v>
      </c>
      <c r="H41" s="121">
        <f>SUM(G36/G41*100)</f>
        <v>69.04310753197538</v>
      </c>
      <c r="I41" s="120">
        <v>8.9155092592592591E-2</v>
      </c>
      <c r="J41" s="121">
        <f>SUM(I36/I41*100)</f>
        <v>66.220952875503045</v>
      </c>
      <c r="K41" s="120">
        <v>1.8252314814814815E-2</v>
      </c>
      <c r="L41" s="121">
        <f>SUM(K37/K41*100)</f>
        <v>56.689917564996826</v>
      </c>
      <c r="M41" s="122">
        <f t="shared" si="1"/>
        <v>191.95397797247526</v>
      </c>
    </row>
    <row r="42" spans="2:13" ht="15.75">
      <c r="B42" s="155">
        <v>7</v>
      </c>
      <c r="C42" s="154" t="s">
        <v>55</v>
      </c>
      <c r="D42" s="119" t="s">
        <v>273</v>
      </c>
      <c r="E42" s="119">
        <v>1987</v>
      </c>
      <c r="F42" s="119" t="s">
        <v>64</v>
      </c>
      <c r="G42" s="120">
        <v>3.6863425925925931E-2</v>
      </c>
      <c r="H42" s="121">
        <f>SUM(G36/G42*100)</f>
        <v>91.522762951334371</v>
      </c>
      <c r="I42" s="120">
        <v>6.3310185185185178E-2</v>
      </c>
      <c r="J42" s="121">
        <f>SUM(I36/I42*100)</f>
        <v>93.254113345521034</v>
      </c>
      <c r="K42" s="119" t="s">
        <v>259</v>
      </c>
      <c r="L42" s="121">
        <v>0</v>
      </c>
      <c r="M42" s="122">
        <f>SUM(H42+J42)</f>
        <v>184.77687629685539</v>
      </c>
    </row>
    <row r="43" spans="2:13" ht="15.75">
      <c r="B43" s="155">
        <v>8</v>
      </c>
      <c r="C43" s="154" t="s">
        <v>54</v>
      </c>
      <c r="D43" s="119" t="s">
        <v>13</v>
      </c>
      <c r="E43" s="119">
        <v>1998</v>
      </c>
      <c r="F43" s="119" t="s">
        <v>33</v>
      </c>
      <c r="G43" s="120">
        <v>6.5555555555555547E-2</v>
      </c>
      <c r="H43" s="121">
        <f>SUM(G36/G43*100)</f>
        <v>51.465395480225993</v>
      </c>
      <c r="I43" s="120">
        <v>0.10003472222222222</v>
      </c>
      <c r="J43" s="121">
        <f>SUM(I36/I43*100)</f>
        <v>59.018859192410048</v>
      </c>
      <c r="K43" s="120">
        <v>1.6493055555555556E-2</v>
      </c>
      <c r="L43" s="121">
        <f>SUM(K37/K43*100)</f>
        <v>62.736842105263158</v>
      </c>
      <c r="M43" s="122">
        <f>SUM(H43+J43+L43)</f>
        <v>173.22109677789919</v>
      </c>
    </row>
    <row r="44" spans="2:13" ht="15.75">
      <c r="B44" s="155">
        <v>9</v>
      </c>
      <c r="C44" s="154" t="s">
        <v>57</v>
      </c>
      <c r="D44" s="119" t="s">
        <v>273</v>
      </c>
      <c r="E44" s="119">
        <v>1987</v>
      </c>
      <c r="F44" s="119" t="s">
        <v>64</v>
      </c>
      <c r="G44" s="119" t="s">
        <v>259</v>
      </c>
      <c r="H44" s="121">
        <v>0</v>
      </c>
      <c r="I44" s="120">
        <v>6.9189814814814815E-2</v>
      </c>
      <c r="J44" s="121">
        <f>SUM(I36/I44*100)</f>
        <v>85.329541652726661</v>
      </c>
      <c r="K44" s="120">
        <v>1.298611111111111E-2</v>
      </c>
      <c r="L44" s="121">
        <f>SUM(K37/K44*100)</f>
        <v>79.67914438502676</v>
      </c>
      <c r="M44" s="122">
        <f>SUM(J44+L44)</f>
        <v>165.00868603775342</v>
      </c>
    </row>
    <row r="45" spans="2:13" ht="15.75">
      <c r="B45" s="155">
        <v>10</v>
      </c>
      <c r="C45" s="154" t="s">
        <v>60</v>
      </c>
      <c r="D45" s="119" t="s">
        <v>13</v>
      </c>
      <c r="E45" s="119">
        <v>1980</v>
      </c>
      <c r="F45" s="119" t="s">
        <v>34</v>
      </c>
      <c r="G45" s="120">
        <v>5.724537037037037E-2</v>
      </c>
      <c r="H45" s="121">
        <f>SUM(G36/G45*100)</f>
        <v>58.936514355034376</v>
      </c>
      <c r="I45" s="120">
        <v>0.10858796296296297</v>
      </c>
      <c r="J45" s="121">
        <f>SUM(I36/I45*100)</f>
        <v>54.370070347473877</v>
      </c>
      <c r="K45" s="120">
        <v>2.148148148148148E-2</v>
      </c>
      <c r="L45" s="121">
        <f>SUM(K37/K45*100)</f>
        <v>48.168103448275865</v>
      </c>
      <c r="M45" s="122">
        <f>SUM(H45+J45+L45)</f>
        <v>161.47468815078412</v>
      </c>
    </row>
    <row r="46" spans="2:13" ht="15.75">
      <c r="B46" s="155">
        <v>11</v>
      </c>
      <c r="C46" s="154" t="s">
        <v>282</v>
      </c>
      <c r="D46" s="119" t="s">
        <v>165</v>
      </c>
      <c r="E46" s="119">
        <v>2003</v>
      </c>
      <c r="F46" s="119" t="s">
        <v>19</v>
      </c>
      <c r="G46" s="120">
        <v>5.7997685185185187E-2</v>
      </c>
      <c r="H46" s="121">
        <f>SUM(G36/G46*100)</f>
        <v>58.172021552584319</v>
      </c>
      <c r="I46" s="120">
        <v>0.13449074074074074</v>
      </c>
      <c r="J46" s="121">
        <f>SUM(I36/I46*100)</f>
        <v>43.898450946643713</v>
      </c>
      <c r="K46" s="120">
        <v>2.2291666666666668E-2</v>
      </c>
      <c r="L46" s="121">
        <f>SUM(K37/K46*100)</f>
        <v>46.417445482866043</v>
      </c>
      <c r="M46" s="122">
        <f>SUM(H46+J46+L46)</f>
        <v>148.48791798209407</v>
      </c>
    </row>
    <row r="47" spans="2:13" ht="15.75">
      <c r="B47" s="155">
        <v>12</v>
      </c>
      <c r="C47" s="154" t="s">
        <v>184</v>
      </c>
      <c r="D47" s="119" t="s">
        <v>273</v>
      </c>
      <c r="E47" s="119">
        <v>1987</v>
      </c>
      <c r="F47" s="119" t="s">
        <v>64</v>
      </c>
      <c r="G47" s="120">
        <v>4.628472222222222E-2</v>
      </c>
      <c r="H47" s="121">
        <f>SUM(G36/G47*100)</f>
        <v>72.893223305826467</v>
      </c>
      <c r="I47" s="119" t="s">
        <v>259</v>
      </c>
      <c r="J47" s="121">
        <v>0</v>
      </c>
      <c r="K47" s="120">
        <v>1.486111111111111E-2</v>
      </c>
      <c r="L47" s="121">
        <f>SUM(K37/K47*100)</f>
        <v>69.626168224299079</v>
      </c>
      <c r="M47" s="122">
        <f t="shared" ref="M47:M52" si="2">SUM(H47+L47)</f>
        <v>142.51939153012555</v>
      </c>
    </row>
    <row r="48" spans="2:13" ht="15.75">
      <c r="B48" s="155">
        <v>13</v>
      </c>
      <c r="C48" s="154" t="s">
        <v>280</v>
      </c>
      <c r="D48" s="119" t="s">
        <v>13</v>
      </c>
      <c r="E48" s="119">
        <v>2000</v>
      </c>
      <c r="F48" s="119" t="s">
        <v>33</v>
      </c>
      <c r="G48" s="120">
        <v>5.229166666666666E-2</v>
      </c>
      <c r="H48" s="121">
        <f>SUM(G36/G48*100)</f>
        <v>64.519698981850397</v>
      </c>
      <c r="I48" s="119" t="s">
        <v>259</v>
      </c>
      <c r="J48" s="121">
        <v>0</v>
      </c>
      <c r="K48" s="120">
        <v>1.4363425925925925E-2</v>
      </c>
      <c r="L48" s="121">
        <f>SUM(K37/K48*100)</f>
        <v>72.038678485092674</v>
      </c>
      <c r="M48" s="122">
        <f t="shared" si="2"/>
        <v>136.55837746694306</v>
      </c>
    </row>
    <row r="49" spans="2:13" ht="15.75">
      <c r="B49" s="155">
        <v>14</v>
      </c>
      <c r="C49" s="154" t="s">
        <v>281</v>
      </c>
      <c r="D49" s="119" t="s">
        <v>165</v>
      </c>
      <c r="E49" s="119">
        <v>2003</v>
      </c>
      <c r="F49" s="119" t="s">
        <v>20</v>
      </c>
      <c r="G49" s="120">
        <v>5.3518518518518521E-2</v>
      </c>
      <c r="H49" s="121">
        <f>SUM(G36/G49*100)</f>
        <v>63.04065743944637</v>
      </c>
      <c r="I49" s="119" t="s">
        <v>259</v>
      </c>
      <c r="J49" s="121">
        <v>0</v>
      </c>
      <c r="K49" s="120">
        <v>1.5925925925925927E-2</v>
      </c>
      <c r="L49" s="121">
        <f>SUM(K37/K49*100)</f>
        <v>64.970930232558146</v>
      </c>
      <c r="M49" s="122">
        <f t="shared" si="2"/>
        <v>128.01158767200451</v>
      </c>
    </row>
    <row r="50" spans="2:13" ht="15.75">
      <c r="B50" s="155">
        <v>15</v>
      </c>
      <c r="C50" s="154" t="s">
        <v>285</v>
      </c>
      <c r="D50" s="119" t="s">
        <v>260</v>
      </c>
      <c r="E50" s="119">
        <v>2000</v>
      </c>
      <c r="F50" s="119" t="s">
        <v>34</v>
      </c>
      <c r="G50" s="120">
        <v>7.5798611111111108E-2</v>
      </c>
      <c r="H50" s="121">
        <f>SUM(G36/G50*100)</f>
        <v>44.51061230722248</v>
      </c>
      <c r="I50" s="119" t="s">
        <v>259</v>
      </c>
      <c r="J50" s="121">
        <v>0</v>
      </c>
      <c r="K50" s="120">
        <v>1.4351851851851852E-2</v>
      </c>
      <c r="L50" s="121">
        <f>SUM(K37/K50*100)</f>
        <v>72.096774193548399</v>
      </c>
      <c r="M50" s="122">
        <f t="shared" si="2"/>
        <v>116.60738650077087</v>
      </c>
    </row>
    <row r="51" spans="2:13" ht="15.75">
      <c r="B51" s="155">
        <v>16</v>
      </c>
      <c r="C51" s="154" t="s">
        <v>283</v>
      </c>
      <c r="D51" s="119" t="s">
        <v>241</v>
      </c>
      <c r="E51" s="119">
        <v>1971</v>
      </c>
      <c r="F51" s="119" t="s">
        <v>33</v>
      </c>
      <c r="G51" s="120">
        <v>6.3437499999999994E-2</v>
      </c>
      <c r="H51" s="121">
        <f>SUM(G36/G51*100)</f>
        <v>53.183725597518702</v>
      </c>
      <c r="I51" s="119" t="s">
        <v>259</v>
      </c>
      <c r="J51" s="121">
        <v>0</v>
      </c>
      <c r="K51" s="120">
        <v>1.7511574074074072E-2</v>
      </c>
      <c r="L51" s="121">
        <f>SUM(K37/K51*100)</f>
        <v>59.0879048248513</v>
      </c>
      <c r="M51" s="122">
        <f t="shared" si="2"/>
        <v>112.27163042237001</v>
      </c>
    </row>
    <row r="52" spans="2:13" ht="15.75">
      <c r="B52" s="155">
        <v>17</v>
      </c>
      <c r="C52" s="154" t="s">
        <v>286</v>
      </c>
      <c r="D52" s="119" t="s">
        <v>260</v>
      </c>
      <c r="E52" s="119">
        <v>1993</v>
      </c>
      <c r="F52" s="119" t="s">
        <v>34</v>
      </c>
      <c r="G52" s="120">
        <v>8.4675925925925932E-2</v>
      </c>
      <c r="H52" s="121">
        <f>SUM(G36/G52*100)</f>
        <v>39.844177145981412</v>
      </c>
      <c r="I52" s="119" t="s">
        <v>259</v>
      </c>
      <c r="J52" s="121">
        <v>0</v>
      </c>
      <c r="K52" s="120">
        <v>2.4247685185185181E-2</v>
      </c>
      <c r="L52" s="121">
        <f>SUM(K37/K52*100)</f>
        <v>42.673031026252993</v>
      </c>
      <c r="M52" s="122">
        <f t="shared" si="2"/>
        <v>82.517208172234405</v>
      </c>
    </row>
    <row r="53" spans="2:13" ht="15.75">
      <c r="B53" s="155">
        <v>18</v>
      </c>
      <c r="C53" s="154" t="s">
        <v>287</v>
      </c>
      <c r="D53" s="119" t="s">
        <v>165</v>
      </c>
      <c r="E53" s="119">
        <v>2001</v>
      </c>
      <c r="F53" s="119" t="s">
        <v>20</v>
      </c>
      <c r="G53" s="119" t="s">
        <v>259</v>
      </c>
      <c r="H53" s="121">
        <v>0</v>
      </c>
      <c r="I53" s="120">
        <v>0.13749999999999998</v>
      </c>
      <c r="J53" s="121">
        <f>SUM(I36/I53*100)</f>
        <v>42.937710437710443</v>
      </c>
      <c r="K53" s="120">
        <v>2.6620370370370374E-2</v>
      </c>
      <c r="L53" s="121">
        <f>SUM(K37/K53*100)</f>
        <v>38.869565217391298</v>
      </c>
      <c r="M53" s="122">
        <f>SUM(J53+L53)</f>
        <v>81.807275655101733</v>
      </c>
    </row>
    <row r="54" spans="2:13" ht="15.75">
      <c r="B54" s="155">
        <v>19</v>
      </c>
      <c r="C54" s="154" t="s">
        <v>59</v>
      </c>
      <c r="D54" s="119" t="s">
        <v>13</v>
      </c>
      <c r="E54" s="119"/>
      <c r="F54" s="119" t="s">
        <v>33</v>
      </c>
      <c r="G54" s="119" t="s">
        <v>259</v>
      </c>
      <c r="H54" s="121">
        <v>0</v>
      </c>
      <c r="I54" s="120">
        <v>0.10508101851851852</v>
      </c>
      <c r="J54" s="121">
        <f>SUM(I36/I54*100)</f>
        <v>56.184601828395195</v>
      </c>
      <c r="K54" s="119" t="s">
        <v>259</v>
      </c>
      <c r="L54" s="121">
        <v>0</v>
      </c>
      <c r="M54" s="122">
        <f>SUM(H54+J54)</f>
        <v>56.184601828395195</v>
      </c>
    </row>
    <row r="55" spans="2:13" ht="16.5" thickBot="1">
      <c r="B55" s="157">
        <v>20</v>
      </c>
      <c r="C55" s="156" t="s">
        <v>284</v>
      </c>
      <c r="D55" s="126" t="s">
        <v>13</v>
      </c>
      <c r="E55" s="126">
        <v>1984</v>
      </c>
      <c r="F55" s="126" t="s">
        <v>20</v>
      </c>
      <c r="G55" s="128">
        <v>7.2743055555555561E-2</v>
      </c>
      <c r="H55" s="127">
        <f>SUM(G36/G55*100)</f>
        <v>46.380270485282423</v>
      </c>
      <c r="I55" s="126" t="s">
        <v>259</v>
      </c>
      <c r="J55" s="127">
        <v>0</v>
      </c>
      <c r="K55" s="126" t="s">
        <v>259</v>
      </c>
      <c r="L55" s="127">
        <v>0</v>
      </c>
      <c r="M55" s="129">
        <f>SUM(H55+J55)</f>
        <v>46.380270485282423</v>
      </c>
    </row>
    <row r="56" spans="2:13" ht="15.75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2:13" ht="22.5">
      <c r="B57" s="102" t="s">
        <v>88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2:13" ht="16.5" thickBo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2:13" ht="15.75">
      <c r="B59" s="229" t="s">
        <v>0</v>
      </c>
      <c r="C59" s="114" t="s">
        <v>1</v>
      </c>
      <c r="D59" s="114" t="s">
        <v>252</v>
      </c>
      <c r="E59" s="114" t="s">
        <v>3</v>
      </c>
      <c r="F59" s="114" t="s">
        <v>4</v>
      </c>
      <c r="G59" s="114" t="s">
        <v>67</v>
      </c>
      <c r="H59" s="114" t="s">
        <v>6</v>
      </c>
      <c r="I59" s="114" t="s">
        <v>68</v>
      </c>
      <c r="J59" s="114" t="s">
        <v>6</v>
      </c>
      <c r="K59" s="114" t="s">
        <v>12</v>
      </c>
      <c r="L59" s="114" t="s">
        <v>6</v>
      </c>
      <c r="M59" s="115" t="s">
        <v>11</v>
      </c>
    </row>
    <row r="60" spans="2:13" ht="15.75">
      <c r="B60" s="155">
        <v>1</v>
      </c>
      <c r="C60" s="117" t="s">
        <v>89</v>
      </c>
      <c r="D60" s="119" t="s">
        <v>260</v>
      </c>
      <c r="E60" s="119">
        <v>2002</v>
      </c>
      <c r="F60" s="119" t="s">
        <v>267</v>
      </c>
      <c r="G60" s="120">
        <v>4.2141203703703702E-2</v>
      </c>
      <c r="H60" s="121">
        <v>100</v>
      </c>
      <c r="I60" s="120">
        <v>6.7314814814814813E-2</v>
      </c>
      <c r="J60" s="121">
        <f>SUM(I61/I60*100)</f>
        <v>75.20632737276479</v>
      </c>
      <c r="K60" s="120">
        <v>1.4687499999999999E-2</v>
      </c>
      <c r="L60" s="121">
        <v>100</v>
      </c>
      <c r="M60" s="122">
        <f>SUM(H60+J60+L60)</f>
        <v>275.2063273727648</v>
      </c>
    </row>
    <row r="61" spans="2:13" ht="15.75">
      <c r="B61" s="155">
        <v>2</v>
      </c>
      <c r="C61" s="117" t="s">
        <v>92</v>
      </c>
      <c r="D61" s="119" t="s">
        <v>16</v>
      </c>
      <c r="E61" s="119">
        <v>2001</v>
      </c>
      <c r="F61" s="119" t="s">
        <v>34</v>
      </c>
      <c r="G61" s="120">
        <v>4.6238425925925926E-2</v>
      </c>
      <c r="H61" s="121">
        <f>SUM(G60/G61*100)</f>
        <v>91.138923654568202</v>
      </c>
      <c r="I61" s="120">
        <v>5.0625000000000003E-2</v>
      </c>
      <c r="J61" s="121">
        <v>100</v>
      </c>
      <c r="K61" s="120">
        <v>1.9270833333333334E-2</v>
      </c>
      <c r="L61" s="121">
        <f>SUM(K60/K61*100)</f>
        <v>76.21621621621621</v>
      </c>
      <c r="M61" s="122">
        <f>SUM(H61+J61+L61)</f>
        <v>267.3551398707844</v>
      </c>
    </row>
    <row r="62" spans="2:13" ht="15.75">
      <c r="B62" s="155">
        <v>3</v>
      </c>
      <c r="C62" s="117" t="s">
        <v>266</v>
      </c>
      <c r="D62" s="119" t="s">
        <v>165</v>
      </c>
      <c r="E62" s="119">
        <v>2002</v>
      </c>
      <c r="F62" s="119" t="s">
        <v>19</v>
      </c>
      <c r="G62" s="120">
        <v>4.3611111111111107E-2</v>
      </c>
      <c r="H62" s="121">
        <f>SUM(G60/G62*100)</f>
        <v>96.62951167728238</v>
      </c>
      <c r="I62" s="120">
        <v>6.5335648148148143E-2</v>
      </c>
      <c r="J62" s="121">
        <f>SUM(I61/I62*100)</f>
        <v>77.484499557130221</v>
      </c>
      <c r="K62" s="120">
        <v>1.8055555555555557E-2</v>
      </c>
      <c r="L62" s="121">
        <f>SUM(K60/K62*100)</f>
        <v>81.34615384615384</v>
      </c>
      <c r="M62" s="122">
        <f>SUM(H62+J62+L62)</f>
        <v>255.46016508056644</v>
      </c>
    </row>
    <row r="63" spans="2:13" ht="15.75">
      <c r="B63" s="155">
        <v>4</v>
      </c>
      <c r="C63" s="117" t="s">
        <v>90</v>
      </c>
      <c r="D63" s="119" t="s">
        <v>260</v>
      </c>
      <c r="E63" s="119">
        <v>2001</v>
      </c>
      <c r="F63" s="119" t="s">
        <v>33</v>
      </c>
      <c r="G63" s="120">
        <v>4.5543981481481477E-2</v>
      </c>
      <c r="H63" s="121">
        <f>SUM(G60/G63*100)</f>
        <v>92.528589580686145</v>
      </c>
      <c r="I63" s="120">
        <v>6.8993055555555557E-2</v>
      </c>
      <c r="J63" s="121">
        <f>SUM(I61/I63*100)</f>
        <v>73.376950176144945</v>
      </c>
      <c r="K63" s="120">
        <v>2.4375000000000004E-2</v>
      </c>
      <c r="L63" s="121">
        <f>SUM(K60/K63*100)</f>
        <v>60.256410256410241</v>
      </c>
      <c r="M63" s="122">
        <f>SUM(H63+J63+L63)</f>
        <v>226.16195001324135</v>
      </c>
    </row>
    <row r="64" spans="2:13" ht="16.5" thickBot="1">
      <c r="B64" s="157">
        <v>5</v>
      </c>
      <c r="C64" s="153" t="s">
        <v>338</v>
      </c>
      <c r="D64" s="126" t="s">
        <v>165</v>
      </c>
      <c r="E64" s="126">
        <v>2004</v>
      </c>
      <c r="F64" s="126" t="s">
        <v>19</v>
      </c>
      <c r="G64" s="128">
        <v>8.0671296296296297E-2</v>
      </c>
      <c r="H64" s="127">
        <f>SUM(G60/G64*100)</f>
        <v>52.238163558106166</v>
      </c>
      <c r="I64" s="128">
        <v>7.0243055555555559E-2</v>
      </c>
      <c r="J64" s="127">
        <f>SUM(I61/I64*100)</f>
        <v>72.071181413741968</v>
      </c>
      <c r="K64" s="128">
        <v>2.1678240740740738E-2</v>
      </c>
      <c r="L64" s="127">
        <f>SUM(K60/K64*100)</f>
        <v>67.752269087026164</v>
      </c>
      <c r="M64" s="129">
        <f>SUM(H64+J64+L64)</f>
        <v>192.06161405887428</v>
      </c>
    </row>
    <row r="65" spans="2:13" ht="15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2:13" ht="22.5">
      <c r="B66" s="306" t="s">
        <v>101</v>
      </c>
      <c r="C66" s="306"/>
      <c r="D66" s="132"/>
      <c r="E66" s="148"/>
      <c r="F66" s="148"/>
      <c r="G66" s="149"/>
      <c r="H66" s="150"/>
      <c r="I66" s="135"/>
      <c r="J66" s="151"/>
      <c r="K66" s="135"/>
      <c r="L66" s="151"/>
      <c r="M66" s="151"/>
    </row>
    <row r="67" spans="2:13" ht="16.5" thickBot="1">
      <c r="B67" s="130"/>
      <c r="C67" s="131"/>
      <c r="D67" s="132"/>
      <c r="E67" s="133"/>
      <c r="F67" s="133"/>
      <c r="G67" s="133"/>
      <c r="H67" s="134"/>
      <c r="I67" s="133"/>
      <c r="J67" s="134"/>
      <c r="K67" s="135"/>
      <c r="L67" s="133"/>
      <c r="M67" s="133"/>
    </row>
    <row r="68" spans="2:13" ht="15.75">
      <c r="B68" s="112" t="s">
        <v>0</v>
      </c>
      <c r="C68" s="113" t="s">
        <v>1</v>
      </c>
      <c r="D68" s="113" t="s">
        <v>2</v>
      </c>
      <c r="E68" s="113" t="s">
        <v>3</v>
      </c>
      <c r="F68" s="113" t="s">
        <v>4</v>
      </c>
      <c r="G68" s="113" t="s">
        <v>67</v>
      </c>
      <c r="H68" s="113" t="s">
        <v>6</v>
      </c>
      <c r="I68" s="114" t="s">
        <v>68</v>
      </c>
      <c r="J68" s="114" t="s">
        <v>6</v>
      </c>
      <c r="K68" s="114" t="s">
        <v>12</v>
      </c>
      <c r="L68" s="114" t="s">
        <v>6</v>
      </c>
      <c r="M68" s="115" t="s">
        <v>11</v>
      </c>
    </row>
    <row r="69" spans="2:13" ht="15.75">
      <c r="B69" s="140">
        <v>1</v>
      </c>
      <c r="C69" s="141" t="s">
        <v>102</v>
      </c>
      <c r="D69" s="118" t="s">
        <v>13</v>
      </c>
      <c r="E69" s="118">
        <v>2002</v>
      </c>
      <c r="F69" s="118" t="s">
        <v>33</v>
      </c>
      <c r="G69" s="142">
        <v>3.9548611111111111E-2</v>
      </c>
      <c r="H69" s="143">
        <f>SUM(G70/G69*100)</f>
        <v>88.176763242610477</v>
      </c>
      <c r="I69" s="120">
        <v>4.3032407407407408E-2</v>
      </c>
      <c r="J69" s="121">
        <v>100</v>
      </c>
      <c r="K69" s="120">
        <v>1.324074074074074E-2</v>
      </c>
      <c r="L69" s="121">
        <v>100</v>
      </c>
      <c r="M69" s="122">
        <f>SUM(H69+J69+L69)</f>
        <v>288.17676324261049</v>
      </c>
    </row>
    <row r="70" spans="2:13" ht="15.75">
      <c r="B70" s="140">
        <v>2</v>
      </c>
      <c r="C70" s="141" t="s">
        <v>103</v>
      </c>
      <c r="D70" s="118" t="s">
        <v>242</v>
      </c>
      <c r="E70" s="118">
        <v>2001</v>
      </c>
      <c r="F70" s="118" t="s">
        <v>34</v>
      </c>
      <c r="G70" s="142">
        <v>3.4872685185185187E-2</v>
      </c>
      <c r="H70" s="143">
        <v>100</v>
      </c>
      <c r="I70" s="120">
        <v>6.0625000000000005E-2</v>
      </c>
      <c r="J70" s="121">
        <f>SUM(I69/I70*100)</f>
        <v>70.981290568919434</v>
      </c>
      <c r="K70" s="120">
        <v>1.6203703703703703E-2</v>
      </c>
      <c r="L70" s="121">
        <f>SUM(K69/K70*100)</f>
        <v>81.714285714285722</v>
      </c>
      <c r="M70" s="122">
        <f>SUM(H70+J70+L70)</f>
        <v>252.69557628320516</v>
      </c>
    </row>
    <row r="71" spans="2:13" ht="15.75">
      <c r="B71" s="140">
        <v>3</v>
      </c>
      <c r="C71" s="141" t="s">
        <v>104</v>
      </c>
      <c r="D71" s="118" t="s">
        <v>13</v>
      </c>
      <c r="E71" s="118">
        <v>2003</v>
      </c>
      <c r="F71" s="119" t="s">
        <v>19</v>
      </c>
      <c r="G71" s="142">
        <v>5.693287037037037E-2</v>
      </c>
      <c r="H71" s="143">
        <f>SUM(G70/G71*100)</f>
        <v>61.252287050213461</v>
      </c>
      <c r="I71" s="120">
        <v>8.9837962962962967E-2</v>
      </c>
      <c r="J71" s="121">
        <f>SUM(I69/I71*100)</f>
        <v>47.900025766555011</v>
      </c>
      <c r="K71" s="120">
        <v>2.2465277777777778E-2</v>
      </c>
      <c r="L71" s="121">
        <f>SUM(K69/K71*100)</f>
        <v>58.938691396187522</v>
      </c>
      <c r="M71" s="122">
        <f>SUM(H71+J71+L71)</f>
        <v>168.09100421295599</v>
      </c>
    </row>
    <row r="72" spans="2:13" ht="16.5" thickBot="1">
      <c r="B72" s="157">
        <v>4</v>
      </c>
      <c r="C72" s="145" t="s">
        <v>119</v>
      </c>
      <c r="D72" s="125" t="s">
        <v>13</v>
      </c>
      <c r="E72" s="125">
        <v>2004</v>
      </c>
      <c r="F72" s="126" t="s">
        <v>20</v>
      </c>
      <c r="G72" s="126" t="s">
        <v>259</v>
      </c>
      <c r="H72" s="127">
        <v>0</v>
      </c>
      <c r="I72" s="128">
        <v>4.5196759259259256E-2</v>
      </c>
      <c r="J72" s="127">
        <f>SUM(I69/I72*100)</f>
        <v>95.211267605633807</v>
      </c>
      <c r="K72" s="126" t="s">
        <v>259</v>
      </c>
      <c r="L72" s="127">
        <v>0</v>
      </c>
      <c r="M72" s="129">
        <f>SUM(J72+L72)</f>
        <v>95.211267605633807</v>
      </c>
    </row>
    <row r="73" spans="2:13" ht="15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2:13" ht="22.5">
      <c r="B74" s="303" t="s">
        <v>10</v>
      </c>
      <c r="C74" s="303"/>
      <c r="D74" s="139"/>
      <c r="E74" s="137"/>
      <c r="F74" s="137"/>
      <c r="G74" s="137"/>
      <c r="H74" s="137"/>
      <c r="I74" s="137"/>
      <c r="J74" s="137"/>
      <c r="K74" s="137"/>
      <c r="L74" s="137"/>
      <c r="M74" s="137"/>
    </row>
    <row r="75" spans="2:13" ht="16.5" thickBot="1">
      <c r="B75" s="138"/>
      <c r="C75" s="139"/>
      <c r="D75" s="139"/>
      <c r="E75" s="137"/>
      <c r="F75" s="137"/>
      <c r="G75" s="137"/>
      <c r="H75" s="137"/>
      <c r="I75" s="137"/>
      <c r="J75" s="137"/>
      <c r="K75" s="137"/>
      <c r="L75" s="137"/>
      <c r="M75" s="137"/>
    </row>
    <row r="76" spans="2:13" ht="15.75">
      <c r="B76" s="112" t="s">
        <v>0</v>
      </c>
      <c r="C76" s="113" t="s">
        <v>1</v>
      </c>
      <c r="D76" s="113" t="s">
        <v>2</v>
      </c>
      <c r="E76" s="113" t="s">
        <v>3</v>
      </c>
      <c r="F76" s="113" t="s">
        <v>4</v>
      </c>
      <c r="G76" s="113" t="s">
        <v>67</v>
      </c>
      <c r="H76" s="113" t="s">
        <v>6</v>
      </c>
      <c r="I76" s="114" t="s">
        <v>68</v>
      </c>
      <c r="J76" s="114" t="s">
        <v>6</v>
      </c>
      <c r="K76" s="114" t="s">
        <v>12</v>
      </c>
      <c r="L76" s="114" t="s">
        <v>6</v>
      </c>
      <c r="M76" s="115" t="s">
        <v>11</v>
      </c>
    </row>
    <row r="77" spans="2:13" ht="15.75">
      <c r="B77" s="140">
        <v>1</v>
      </c>
      <c r="C77" s="141" t="s">
        <v>39</v>
      </c>
      <c r="D77" s="118" t="s">
        <v>16</v>
      </c>
      <c r="E77" s="118">
        <v>2005</v>
      </c>
      <c r="F77" s="118" t="s">
        <v>19</v>
      </c>
      <c r="G77" s="142">
        <v>3.5856481481481482E-2</v>
      </c>
      <c r="H77" s="121">
        <v>100</v>
      </c>
      <c r="I77" s="120">
        <v>6.491898148148148E-2</v>
      </c>
      <c r="J77" s="121">
        <f>SUM(I78/I77*100)</f>
        <v>89.730789802103772</v>
      </c>
      <c r="K77" s="120">
        <v>1.4409722222222221E-2</v>
      </c>
      <c r="L77" s="121">
        <v>100</v>
      </c>
      <c r="M77" s="122">
        <f>SUM(H77+J77+L77)</f>
        <v>289.7307898021038</v>
      </c>
    </row>
    <row r="78" spans="2:13" ht="15.75">
      <c r="B78" s="140">
        <v>2</v>
      </c>
      <c r="C78" s="141" t="s">
        <v>107</v>
      </c>
      <c r="D78" s="118" t="s">
        <v>13</v>
      </c>
      <c r="E78" s="118">
        <v>2004</v>
      </c>
      <c r="F78" s="118" t="s">
        <v>33</v>
      </c>
      <c r="G78" s="142">
        <v>4.6157407407407404E-2</v>
      </c>
      <c r="H78" s="121">
        <f>SUM(G77/G78*100)</f>
        <v>77.683049147442333</v>
      </c>
      <c r="I78" s="120">
        <v>5.8252314814814819E-2</v>
      </c>
      <c r="J78" s="121">
        <v>100</v>
      </c>
      <c r="K78" s="120">
        <v>1.5405092592592593E-2</v>
      </c>
      <c r="L78" s="121">
        <f>SUM(K77/K78*100)</f>
        <v>93.538692712246416</v>
      </c>
      <c r="M78" s="122">
        <f>SUM(H78+J78+L78)</f>
        <v>271.22174185968873</v>
      </c>
    </row>
    <row r="79" spans="2:13" ht="15.75">
      <c r="B79" s="140">
        <v>3</v>
      </c>
      <c r="C79" s="141" t="s">
        <v>109</v>
      </c>
      <c r="D79" s="118" t="s">
        <v>13</v>
      </c>
      <c r="E79" s="118">
        <v>2004</v>
      </c>
      <c r="F79" s="118" t="s">
        <v>20</v>
      </c>
      <c r="G79" s="142">
        <v>4.7442129629629626E-2</v>
      </c>
      <c r="H79" s="121">
        <f>SUM(G77/G79*100)</f>
        <v>75.57940961210052</v>
      </c>
      <c r="I79" s="120">
        <v>6.1134259259259256E-2</v>
      </c>
      <c r="J79" s="121">
        <f>SUM(I78/I79*100)</f>
        <v>95.285876561908381</v>
      </c>
      <c r="K79" s="120">
        <v>2.0104166666666666E-2</v>
      </c>
      <c r="L79" s="121">
        <f>SUM(K77/K79*100)</f>
        <v>71.675302245250421</v>
      </c>
      <c r="M79" s="122">
        <f>SUM(H79+J79+L79)</f>
        <v>242.54058841925934</v>
      </c>
    </row>
    <row r="80" spans="2:13" ht="15.75">
      <c r="B80" s="140">
        <v>4</v>
      </c>
      <c r="C80" s="141" t="s">
        <v>108</v>
      </c>
      <c r="D80" s="118" t="s">
        <v>242</v>
      </c>
      <c r="E80" s="118">
        <v>2004</v>
      </c>
      <c r="F80" s="118" t="s">
        <v>34</v>
      </c>
      <c r="G80" s="142">
        <v>5.0127314814814812E-2</v>
      </c>
      <c r="H80" s="121">
        <f>SUM(G77/G80*100)</f>
        <v>71.530824290002315</v>
      </c>
      <c r="I80" s="120">
        <v>6.3148148148148148E-2</v>
      </c>
      <c r="J80" s="121">
        <f>SUM(I78/I80*100)</f>
        <v>92.247067448680369</v>
      </c>
      <c r="K80" s="120">
        <v>2.0972222222222222E-2</v>
      </c>
      <c r="L80" s="121">
        <f>SUM(K77/K80*100)</f>
        <v>68.708609271523187</v>
      </c>
      <c r="M80" s="122">
        <f>SUM(H80+J80+L80)</f>
        <v>232.48650101020587</v>
      </c>
    </row>
    <row r="81" spans="2:13" ht="15.75">
      <c r="B81" s="140">
        <v>5</v>
      </c>
      <c r="C81" s="141" t="s">
        <v>96</v>
      </c>
      <c r="D81" s="118" t="s">
        <v>13</v>
      </c>
      <c r="E81" s="118">
        <v>2003</v>
      </c>
      <c r="F81" s="118" t="s">
        <v>19</v>
      </c>
      <c r="G81" s="142">
        <v>8.3553240740740733E-2</v>
      </c>
      <c r="H81" s="121">
        <f>SUM(G77/G81*100)</f>
        <v>42.914531098490102</v>
      </c>
      <c r="I81" s="120">
        <v>0.10706018518518519</v>
      </c>
      <c r="J81" s="121">
        <f>SUM(I78/I81*100)</f>
        <v>54.410810810810815</v>
      </c>
      <c r="K81" s="120">
        <v>1.6712962962962961E-2</v>
      </c>
      <c r="L81" s="121">
        <f>SUM(K77/K81*100)</f>
        <v>86.21883656509695</v>
      </c>
      <c r="M81" s="122">
        <f>SUM(H81+J81+L81)</f>
        <v>183.54417847439788</v>
      </c>
    </row>
    <row r="82" spans="2:13" ht="15.75">
      <c r="B82" s="140">
        <v>6</v>
      </c>
      <c r="C82" s="141" t="s">
        <v>305</v>
      </c>
      <c r="D82" s="119" t="s">
        <v>165</v>
      </c>
      <c r="E82" s="118">
        <v>2004</v>
      </c>
      <c r="F82" s="118" t="s">
        <v>19</v>
      </c>
      <c r="G82" s="142">
        <v>5.0844907407407408E-2</v>
      </c>
      <c r="H82" s="121">
        <f>SUM(G77/G82*100)</f>
        <v>70.521283860687461</v>
      </c>
      <c r="I82" s="119" t="s">
        <v>259</v>
      </c>
      <c r="J82" s="121">
        <v>0</v>
      </c>
      <c r="K82" s="120">
        <v>2.1678240740740738E-2</v>
      </c>
      <c r="L82" s="121">
        <f>SUM(K77/K82*100)</f>
        <v>66.470902295782182</v>
      </c>
      <c r="M82" s="122">
        <f>SUM(H82+L82)</f>
        <v>136.99218615646964</v>
      </c>
    </row>
    <row r="83" spans="2:13" ht="15.75">
      <c r="B83" s="140">
        <v>7</v>
      </c>
      <c r="C83" s="141" t="s">
        <v>327</v>
      </c>
      <c r="D83" s="119" t="s">
        <v>165</v>
      </c>
      <c r="E83" s="118">
        <v>2004</v>
      </c>
      <c r="F83" s="118" t="s">
        <v>5</v>
      </c>
      <c r="G83" s="142">
        <v>8.4918981481481484E-2</v>
      </c>
      <c r="H83" s="121">
        <f>SUM(G77/G83*100)</f>
        <v>42.224342374267408</v>
      </c>
      <c r="I83" s="119" t="s">
        <v>259</v>
      </c>
      <c r="J83" s="121">
        <v>0</v>
      </c>
      <c r="K83" s="120">
        <v>1.9456018518518518E-2</v>
      </c>
      <c r="L83" s="121">
        <f>SUM(K77/K83*100)</f>
        <v>74.063057703747774</v>
      </c>
      <c r="M83" s="122">
        <f>SUM(H83+L83)</f>
        <v>116.28740007801518</v>
      </c>
    </row>
    <row r="84" spans="2:13" ht="15.75">
      <c r="B84" s="140">
        <v>8</v>
      </c>
      <c r="C84" s="141" t="s">
        <v>111</v>
      </c>
      <c r="D84" s="118" t="s">
        <v>15</v>
      </c>
      <c r="E84" s="118">
        <v>2003</v>
      </c>
      <c r="F84" s="118" t="s">
        <v>19</v>
      </c>
      <c r="G84" s="142">
        <v>8.6423611111111118E-2</v>
      </c>
      <c r="H84" s="121">
        <f>SUM(G77/G84*100)</f>
        <v>41.489219231284316</v>
      </c>
      <c r="I84" s="119" t="s">
        <v>259</v>
      </c>
      <c r="J84" s="121">
        <v>0</v>
      </c>
      <c r="K84" s="120">
        <v>2.0879629629629626E-2</v>
      </c>
      <c r="L84" s="121">
        <f>SUM(K77/K84*100)</f>
        <v>69.013303769401332</v>
      </c>
      <c r="M84" s="122">
        <f>SUM(H84+L84)</f>
        <v>110.50252300068564</v>
      </c>
    </row>
    <row r="85" spans="2:13" ht="15.75">
      <c r="B85" s="140">
        <v>9</v>
      </c>
      <c r="C85" s="141" t="s">
        <v>391</v>
      </c>
      <c r="D85" s="118" t="s">
        <v>242</v>
      </c>
      <c r="E85" s="118">
        <v>2004</v>
      </c>
      <c r="F85" s="118" t="s">
        <v>14</v>
      </c>
      <c r="G85" s="119" t="s">
        <v>259</v>
      </c>
      <c r="H85" s="121">
        <v>0</v>
      </c>
      <c r="I85" s="119" t="s">
        <v>259</v>
      </c>
      <c r="J85" s="121">
        <v>0</v>
      </c>
      <c r="K85" s="120">
        <v>2.3969907407407409E-2</v>
      </c>
      <c r="L85" s="121">
        <f>SUM(K77/K85*100)</f>
        <v>60.115886045388699</v>
      </c>
      <c r="M85" s="122">
        <f>SUM(J85+L85)</f>
        <v>60.115886045388699</v>
      </c>
    </row>
    <row r="86" spans="2:13" ht="16.5" thickBot="1">
      <c r="B86" s="144">
        <v>10</v>
      </c>
      <c r="C86" s="145" t="s">
        <v>344</v>
      </c>
      <c r="D86" s="126" t="s">
        <v>165</v>
      </c>
      <c r="E86" s="125">
        <v>2003</v>
      </c>
      <c r="F86" s="125" t="s">
        <v>5</v>
      </c>
      <c r="G86" s="146">
        <v>8.7673611111111105E-2</v>
      </c>
      <c r="H86" s="127">
        <f>SUM(G77/G86*100)</f>
        <v>40.897689768976903</v>
      </c>
      <c r="I86" s="126" t="s">
        <v>259</v>
      </c>
      <c r="J86" s="127">
        <v>0</v>
      </c>
      <c r="K86" s="126" t="s">
        <v>259</v>
      </c>
      <c r="L86" s="127">
        <v>0</v>
      </c>
      <c r="M86" s="129">
        <f>SUM(H86+L86)</f>
        <v>40.897689768976903</v>
      </c>
    </row>
    <row r="87" spans="2:13" ht="15.75">
      <c r="B87" s="148"/>
      <c r="C87" s="197"/>
      <c r="D87" s="133"/>
      <c r="E87" s="148"/>
      <c r="F87" s="148"/>
      <c r="G87" s="149"/>
      <c r="H87" s="151"/>
      <c r="I87" s="133"/>
      <c r="J87" s="151"/>
      <c r="K87" s="133"/>
      <c r="L87" s="151"/>
      <c r="M87" s="151"/>
    </row>
    <row r="88" spans="2:13" ht="23.25">
      <c r="B88" s="303" t="s">
        <v>9</v>
      </c>
      <c r="C88" s="308"/>
      <c r="D88" s="139"/>
      <c r="E88" s="137"/>
      <c r="F88" s="137"/>
      <c r="G88" s="137"/>
      <c r="H88" s="137"/>
      <c r="I88" s="137"/>
      <c r="J88" s="137"/>
      <c r="K88" s="137"/>
      <c r="L88" s="137"/>
      <c r="M88" s="137"/>
    </row>
    <row r="89" spans="2:13" ht="16.5" thickBot="1">
      <c r="B89" s="138"/>
      <c r="C89" s="139"/>
      <c r="D89" s="139"/>
      <c r="E89" s="137"/>
      <c r="F89" s="137"/>
      <c r="G89" s="137"/>
      <c r="H89" s="137"/>
      <c r="I89" s="137"/>
      <c r="J89" s="137"/>
      <c r="K89" s="137"/>
      <c r="L89" s="137"/>
      <c r="M89" s="137"/>
    </row>
    <row r="90" spans="2:13" ht="15.75">
      <c r="B90" s="112" t="s">
        <v>0</v>
      </c>
      <c r="C90" s="113" t="s">
        <v>1</v>
      </c>
      <c r="D90" s="113" t="s">
        <v>2</v>
      </c>
      <c r="E90" s="113" t="s">
        <v>3</v>
      </c>
      <c r="F90" s="113" t="s">
        <v>4</v>
      </c>
      <c r="G90" s="113" t="s">
        <v>67</v>
      </c>
      <c r="H90" s="113" t="s">
        <v>6</v>
      </c>
      <c r="I90" s="114" t="s">
        <v>68</v>
      </c>
      <c r="J90" s="114" t="s">
        <v>6</v>
      </c>
      <c r="K90" s="114" t="s">
        <v>12</v>
      </c>
      <c r="L90" s="114" t="s">
        <v>6</v>
      </c>
      <c r="M90" s="115" t="s">
        <v>11</v>
      </c>
    </row>
    <row r="91" spans="2:13" ht="15.75">
      <c r="B91" s="140">
        <v>1</v>
      </c>
      <c r="C91" s="141" t="s">
        <v>123</v>
      </c>
      <c r="D91" s="118" t="s">
        <v>242</v>
      </c>
      <c r="E91" s="118">
        <v>2004</v>
      </c>
      <c r="F91" s="118" t="s">
        <v>20</v>
      </c>
      <c r="G91" s="120">
        <v>5.9675925925925931E-2</v>
      </c>
      <c r="H91" s="143">
        <f>SUM(G96/G91*100)</f>
        <v>75.989138867339022</v>
      </c>
      <c r="I91" s="120">
        <v>9.2928240740740742E-2</v>
      </c>
      <c r="J91" s="121">
        <f>SUM(I92/I91*100)</f>
        <v>84.81753643043966</v>
      </c>
      <c r="K91" s="120">
        <v>1.2280092592592592E-2</v>
      </c>
      <c r="L91" s="121">
        <v>100</v>
      </c>
      <c r="M91" s="122">
        <f>SUM(H91+J91+L91)</f>
        <v>260.80667529777867</v>
      </c>
    </row>
    <row r="92" spans="2:13" ht="15.75">
      <c r="B92" s="140">
        <v>2</v>
      </c>
      <c r="C92" s="141" t="s">
        <v>116</v>
      </c>
      <c r="D92" s="118" t="s">
        <v>13</v>
      </c>
      <c r="E92" s="118">
        <v>2004</v>
      </c>
      <c r="F92" s="118" t="s">
        <v>20</v>
      </c>
      <c r="G92" s="142">
        <v>5.5324074074074074E-2</v>
      </c>
      <c r="H92" s="143">
        <f>SUM(G96/G92*100)</f>
        <v>81.966527196652734</v>
      </c>
      <c r="I92" s="120">
        <v>7.8819444444444442E-2</v>
      </c>
      <c r="J92" s="121">
        <v>100</v>
      </c>
      <c r="K92" s="120">
        <v>1.5578703703703704E-2</v>
      </c>
      <c r="L92" s="121">
        <f>SUM(K91/K92*100)</f>
        <v>78.826151560178303</v>
      </c>
      <c r="M92" s="122">
        <f>SUM(H92+J92+L92)</f>
        <v>260.79267875683104</v>
      </c>
    </row>
    <row r="93" spans="2:13" ht="15.75">
      <c r="B93" s="140">
        <v>3</v>
      </c>
      <c r="C93" s="141" t="s">
        <v>120</v>
      </c>
      <c r="D93" s="118" t="s">
        <v>13</v>
      </c>
      <c r="E93" s="118">
        <v>2004</v>
      </c>
      <c r="F93" s="118" t="s">
        <v>19</v>
      </c>
      <c r="G93" s="120">
        <v>5.8379629629629635E-2</v>
      </c>
      <c r="H93" s="143">
        <f>SUM(G96/G93*100)</f>
        <v>77.676447264076131</v>
      </c>
      <c r="I93" s="120">
        <v>8.0682870370370363E-2</v>
      </c>
      <c r="J93" s="121">
        <f>SUM(I92/I93*100)</f>
        <v>97.690431788839476</v>
      </c>
      <c r="K93" s="120">
        <v>3.3402777777777774E-2</v>
      </c>
      <c r="L93" s="121">
        <f>SUM(K91/K93*100)</f>
        <v>36.763686763686763</v>
      </c>
      <c r="M93" s="122">
        <f>SUM(H93+J93+L93)</f>
        <v>212.13056581660237</v>
      </c>
    </row>
    <row r="94" spans="2:13" ht="15.75">
      <c r="B94" s="140">
        <v>4</v>
      </c>
      <c r="C94" s="141" t="s">
        <v>105</v>
      </c>
      <c r="D94" s="118" t="s">
        <v>13</v>
      </c>
      <c r="E94" s="118">
        <v>2003</v>
      </c>
      <c r="F94" s="118" t="s">
        <v>19</v>
      </c>
      <c r="G94" s="142">
        <v>5.1423611111111107E-2</v>
      </c>
      <c r="H94" s="143">
        <f>SUM(G96/G94*100)</f>
        <v>88.183659689399079</v>
      </c>
      <c r="I94" s="119" t="s">
        <v>259</v>
      </c>
      <c r="J94" s="121">
        <v>0</v>
      </c>
      <c r="K94" s="120">
        <v>1.3553240740740741E-2</v>
      </c>
      <c r="L94" s="121">
        <f>SUM(K91/K94*100)</f>
        <v>90.606319385140907</v>
      </c>
      <c r="M94" s="122">
        <f>SUM(H94+L94)</f>
        <v>178.78997907453999</v>
      </c>
    </row>
    <row r="95" spans="2:13" ht="15.75">
      <c r="B95" s="140">
        <v>5</v>
      </c>
      <c r="C95" s="141" t="s">
        <v>358</v>
      </c>
      <c r="D95" s="119" t="s">
        <v>165</v>
      </c>
      <c r="E95" s="118">
        <v>2004</v>
      </c>
      <c r="F95" s="118" t="s">
        <v>19</v>
      </c>
      <c r="G95" s="120">
        <v>5.6747685185185186E-2</v>
      </c>
      <c r="H95" s="143">
        <f>SUM(G96/G95*100)</f>
        <v>79.910259025086688</v>
      </c>
      <c r="I95" s="119" t="s">
        <v>259</v>
      </c>
      <c r="J95" s="121">
        <v>0</v>
      </c>
      <c r="K95" s="120">
        <v>1.3229166666666667E-2</v>
      </c>
      <c r="L95" s="121">
        <f>SUM(K91/K95*100)</f>
        <v>92.825896762904634</v>
      </c>
      <c r="M95" s="122">
        <f>SUM(H95+L95)</f>
        <v>172.73615578799132</v>
      </c>
    </row>
    <row r="96" spans="2:13" ht="15.75">
      <c r="B96" s="140">
        <v>6</v>
      </c>
      <c r="C96" s="141" t="s">
        <v>121</v>
      </c>
      <c r="D96" s="118" t="s">
        <v>15</v>
      </c>
      <c r="E96" s="118">
        <v>2003</v>
      </c>
      <c r="F96" s="118" t="s">
        <v>19</v>
      </c>
      <c r="G96" s="142">
        <v>4.5347222222222226E-2</v>
      </c>
      <c r="H96" s="143">
        <v>100</v>
      </c>
      <c r="I96" s="119" t="s">
        <v>259</v>
      </c>
      <c r="J96" s="121">
        <v>0</v>
      </c>
      <c r="K96" s="120">
        <v>1.9363425925925926E-2</v>
      </c>
      <c r="L96" s="121">
        <f>SUM(K91/K96*100)</f>
        <v>63.419007770472206</v>
      </c>
      <c r="M96" s="122">
        <f>SUM(H96+L96)</f>
        <v>163.41900777047221</v>
      </c>
    </row>
    <row r="97" spans="2:13" ht="15.75">
      <c r="B97" s="140">
        <v>7</v>
      </c>
      <c r="C97" s="141" t="s">
        <v>392</v>
      </c>
      <c r="D97" s="119" t="s">
        <v>165</v>
      </c>
      <c r="E97" s="118">
        <v>2003</v>
      </c>
      <c r="F97" s="118" t="s">
        <v>19</v>
      </c>
      <c r="G97" s="119" t="s">
        <v>259</v>
      </c>
      <c r="H97" s="143">
        <v>0</v>
      </c>
      <c r="I97" s="120">
        <v>9.0868055555555549E-2</v>
      </c>
      <c r="J97" s="121">
        <f>SUM(I92/I97*100)</f>
        <v>86.740542606037451</v>
      </c>
      <c r="K97" s="120">
        <v>1.7789351851851851E-2</v>
      </c>
      <c r="L97" s="121">
        <f>SUM(K91/K97*100)</f>
        <v>69.0305790500976</v>
      </c>
      <c r="M97" s="122">
        <f>SUM(J97+L97)</f>
        <v>155.77112165613505</v>
      </c>
    </row>
    <row r="98" spans="2:13" ht="16.5" thickBot="1">
      <c r="B98" s="144">
        <v>8</v>
      </c>
      <c r="C98" s="145" t="s">
        <v>114</v>
      </c>
      <c r="D98" s="125" t="s">
        <v>13</v>
      </c>
      <c r="E98" s="125">
        <v>2004</v>
      </c>
      <c r="F98" s="125" t="s">
        <v>19</v>
      </c>
      <c r="G98" s="146">
        <v>6.3668981481481479E-2</v>
      </c>
      <c r="H98" s="147">
        <f>SUM(G96/G98*100)</f>
        <v>71.223413924740967</v>
      </c>
      <c r="I98" s="126" t="s">
        <v>259</v>
      </c>
      <c r="J98" s="127">
        <v>0</v>
      </c>
      <c r="K98" s="128">
        <v>3.8182870370370374E-2</v>
      </c>
      <c r="L98" s="127">
        <f>SUM(K91/K98*100)</f>
        <v>32.161260988178228</v>
      </c>
      <c r="M98" s="129">
        <f>SUM(H98+L98)</f>
        <v>103.38467491291919</v>
      </c>
    </row>
    <row r="99" spans="2:13" ht="15.75">
      <c r="B99" s="148"/>
      <c r="C99" s="197"/>
      <c r="D99" s="148"/>
      <c r="E99" s="148"/>
      <c r="F99" s="148"/>
      <c r="G99" s="149"/>
      <c r="H99" s="150"/>
      <c r="I99" s="133"/>
      <c r="J99" s="151"/>
      <c r="K99" s="135"/>
      <c r="L99" s="151"/>
      <c r="M99" s="151"/>
    </row>
    <row r="100" spans="2:13" ht="22.5">
      <c r="B100" s="303" t="s">
        <v>125</v>
      </c>
      <c r="C100" s="303"/>
      <c r="D100" s="139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2:13" ht="16.5" thickBot="1">
      <c r="B101" s="138"/>
      <c r="C101" s="139"/>
      <c r="D101" s="139"/>
      <c r="E101" s="137"/>
      <c r="F101" s="137"/>
      <c r="G101" s="137"/>
      <c r="H101" s="137"/>
      <c r="I101" s="137"/>
      <c r="J101" s="137"/>
      <c r="K101" s="137"/>
      <c r="L101" s="137"/>
      <c r="M101" s="137"/>
    </row>
    <row r="102" spans="2:13" ht="15.75">
      <c r="B102" s="112" t="s">
        <v>0</v>
      </c>
      <c r="C102" s="113" t="s">
        <v>1</v>
      </c>
      <c r="D102" s="113" t="s">
        <v>2</v>
      </c>
      <c r="E102" s="113" t="s">
        <v>3</v>
      </c>
      <c r="F102" s="113" t="s">
        <v>4</v>
      </c>
      <c r="G102" s="113" t="s">
        <v>67</v>
      </c>
      <c r="H102" s="113" t="s">
        <v>6</v>
      </c>
      <c r="I102" s="114" t="s">
        <v>68</v>
      </c>
      <c r="J102" s="114" t="s">
        <v>6</v>
      </c>
      <c r="K102" s="114" t="s">
        <v>12</v>
      </c>
      <c r="L102" s="114" t="s">
        <v>6</v>
      </c>
      <c r="M102" s="115" t="s">
        <v>11</v>
      </c>
    </row>
    <row r="103" spans="2:13" ht="15.75">
      <c r="B103" s="140">
        <v>1</v>
      </c>
      <c r="C103" s="141" t="s">
        <v>41</v>
      </c>
      <c r="D103" s="118" t="s">
        <v>242</v>
      </c>
      <c r="E103" s="118">
        <v>2005</v>
      </c>
      <c r="F103" s="118" t="s">
        <v>19</v>
      </c>
      <c r="G103" s="142">
        <v>5.8217592592592592E-2</v>
      </c>
      <c r="H103" s="143">
        <v>100</v>
      </c>
      <c r="I103" s="120">
        <v>5.4965277777777773E-2</v>
      </c>
      <c r="J103" s="121">
        <f>SUM(I110/I103*100)</f>
        <v>96.125500105285326</v>
      </c>
      <c r="K103" s="120">
        <v>1.4872685185185185E-2</v>
      </c>
      <c r="L103" s="121">
        <f>SUM(K104/K103*100)</f>
        <v>88.715953307392994</v>
      </c>
      <c r="M103" s="122">
        <f t="shared" ref="M103:M109" si="3">SUM(H103+J103+L103)</f>
        <v>284.84145341267833</v>
      </c>
    </row>
    <row r="104" spans="2:13" ht="15.75">
      <c r="B104" s="140">
        <v>2</v>
      </c>
      <c r="C104" s="141" t="s">
        <v>42</v>
      </c>
      <c r="D104" s="118" t="s">
        <v>13</v>
      </c>
      <c r="E104" s="118">
        <v>2005</v>
      </c>
      <c r="F104" s="118" t="s">
        <v>19</v>
      </c>
      <c r="G104" s="142">
        <v>7.5289351851851857E-2</v>
      </c>
      <c r="H104" s="143">
        <f>SUM(G103/G104*100)</f>
        <v>77.325134511913902</v>
      </c>
      <c r="I104" s="120">
        <v>8.8171296296296289E-2</v>
      </c>
      <c r="J104" s="121">
        <f>SUM(I110/I104*100)</f>
        <v>59.923864531373063</v>
      </c>
      <c r="K104" s="120">
        <v>1.3194444444444444E-2</v>
      </c>
      <c r="L104" s="121">
        <v>100</v>
      </c>
      <c r="M104" s="122">
        <f t="shared" si="3"/>
        <v>237.24899904328697</v>
      </c>
    </row>
    <row r="105" spans="2:13" ht="15.75">
      <c r="B105" s="140">
        <v>3</v>
      </c>
      <c r="C105" s="141" t="s">
        <v>393</v>
      </c>
      <c r="D105" s="118" t="s">
        <v>13</v>
      </c>
      <c r="E105" s="118">
        <v>2005</v>
      </c>
      <c r="F105" s="118" t="s">
        <v>5</v>
      </c>
      <c r="G105" s="142">
        <v>6.09837962962963E-2</v>
      </c>
      <c r="H105" s="143">
        <f>SUM(G103/G105*100)</f>
        <v>95.464034921237413</v>
      </c>
      <c r="I105" s="120">
        <v>7.7094907407407418E-2</v>
      </c>
      <c r="J105" s="121">
        <f>SUM(I110/I105*100)</f>
        <v>68.533253265275476</v>
      </c>
      <c r="K105" s="120">
        <v>1.9351851851851853E-2</v>
      </c>
      <c r="L105" s="121">
        <f>SUM(K104/K105*100)</f>
        <v>68.181818181818173</v>
      </c>
      <c r="M105" s="122">
        <f t="shared" si="3"/>
        <v>232.17910636833108</v>
      </c>
    </row>
    <row r="106" spans="2:13" ht="15.75">
      <c r="B106" s="140">
        <v>4</v>
      </c>
      <c r="C106" s="141" t="s">
        <v>396</v>
      </c>
      <c r="D106" s="118" t="s">
        <v>15</v>
      </c>
      <c r="E106" s="118">
        <v>2006</v>
      </c>
      <c r="F106" s="118" t="s">
        <v>19</v>
      </c>
      <c r="G106" s="142">
        <v>8.2881944444444453E-2</v>
      </c>
      <c r="H106" s="143">
        <f>SUM(G103/G106*100)</f>
        <v>70.24158637061862</v>
      </c>
      <c r="I106" s="120">
        <v>8.0057870370370363E-2</v>
      </c>
      <c r="J106" s="121">
        <f>SUM(I110/I106*100)</f>
        <v>65.996819430388896</v>
      </c>
      <c r="K106" s="120">
        <v>1.5023148148148148E-2</v>
      </c>
      <c r="L106" s="121">
        <f>SUM(K104/K106*100)</f>
        <v>87.827426810477661</v>
      </c>
      <c r="M106" s="122">
        <f t="shared" si="3"/>
        <v>224.06583261148518</v>
      </c>
    </row>
    <row r="107" spans="2:13" ht="15.75">
      <c r="B107" s="140">
        <v>5</v>
      </c>
      <c r="C107" s="141" t="s">
        <v>394</v>
      </c>
      <c r="D107" s="118" t="s">
        <v>13</v>
      </c>
      <c r="E107" s="118">
        <v>2005</v>
      </c>
      <c r="F107" s="118" t="s">
        <v>26</v>
      </c>
      <c r="G107" s="142">
        <v>7.2881944444444444E-2</v>
      </c>
      <c r="H107" s="143">
        <f>SUM(G103/G107*100)</f>
        <v>79.879307606796885</v>
      </c>
      <c r="I107" s="120">
        <v>0.1215625</v>
      </c>
      <c r="J107" s="121">
        <f>SUM(I110/I107*100)</f>
        <v>43.463772255546033</v>
      </c>
      <c r="K107" s="120">
        <v>1.3611111111111114E-2</v>
      </c>
      <c r="L107" s="121">
        <f>SUM(K104/K107*100)</f>
        <v>96.938775510204067</v>
      </c>
      <c r="M107" s="122">
        <f t="shared" si="3"/>
        <v>220.281855372547</v>
      </c>
    </row>
    <row r="108" spans="2:13" ht="15.75">
      <c r="B108" s="140">
        <v>6</v>
      </c>
      <c r="C108" s="141" t="s">
        <v>127</v>
      </c>
      <c r="D108" s="118" t="s">
        <v>13</v>
      </c>
      <c r="E108" s="118">
        <v>2005</v>
      </c>
      <c r="F108" s="118" t="s">
        <v>19</v>
      </c>
      <c r="G108" s="142">
        <v>7.4131944444444445E-2</v>
      </c>
      <c r="H108" s="143">
        <f>SUM(G103/G108*100)</f>
        <v>78.532396565183447</v>
      </c>
      <c r="I108" s="120">
        <v>7.9664351851851847E-2</v>
      </c>
      <c r="J108" s="121">
        <f>SUM(I110/I108*100)</f>
        <v>66.322824349847451</v>
      </c>
      <c r="K108" s="120">
        <v>1.8414351851851852E-2</v>
      </c>
      <c r="L108" s="121">
        <f>SUM(K104/K108*100)</f>
        <v>71.653048397234443</v>
      </c>
      <c r="M108" s="122">
        <f t="shared" si="3"/>
        <v>216.50826931226533</v>
      </c>
    </row>
    <row r="109" spans="2:13" ht="15.75">
      <c r="B109" s="140">
        <v>7</v>
      </c>
      <c r="C109" s="141" t="s">
        <v>395</v>
      </c>
      <c r="D109" s="118" t="s">
        <v>15</v>
      </c>
      <c r="E109" s="118">
        <v>2005</v>
      </c>
      <c r="F109" s="118" t="s">
        <v>19</v>
      </c>
      <c r="G109" s="142">
        <v>7.8668981481481479E-2</v>
      </c>
      <c r="H109" s="143">
        <f>SUM(G103/G109*100)</f>
        <v>74.003236722083273</v>
      </c>
      <c r="I109" s="120">
        <v>7.2638888888888892E-2</v>
      </c>
      <c r="J109" s="121">
        <f>SUM(I110/I109*100)</f>
        <v>72.737412364563411</v>
      </c>
      <c r="K109" s="120">
        <v>2.1030092592592597E-2</v>
      </c>
      <c r="L109" s="121">
        <f>SUM(K104/K109*100)</f>
        <v>62.740781507980174</v>
      </c>
      <c r="M109" s="122">
        <f t="shared" si="3"/>
        <v>209.48143059462683</v>
      </c>
    </row>
    <row r="110" spans="2:13" ht="15.75">
      <c r="B110" s="140">
        <v>8</v>
      </c>
      <c r="C110" s="141" t="s">
        <v>206</v>
      </c>
      <c r="D110" s="119" t="s">
        <v>241</v>
      </c>
      <c r="E110" s="118">
        <v>2005</v>
      </c>
      <c r="F110" s="118" t="s">
        <v>34</v>
      </c>
      <c r="G110" s="142">
        <v>7.8969907407407405E-2</v>
      </c>
      <c r="H110" s="143">
        <f>SUM(G103/G110*100)</f>
        <v>73.721236992525291</v>
      </c>
      <c r="I110" s="120">
        <v>5.2835648148148145E-2</v>
      </c>
      <c r="J110" s="121">
        <v>100</v>
      </c>
      <c r="K110" s="119" t="s">
        <v>259</v>
      </c>
      <c r="L110" s="121">
        <v>0</v>
      </c>
      <c r="M110" s="122">
        <f>SUM(H110+J110)</f>
        <v>173.72123699252529</v>
      </c>
    </row>
    <row r="111" spans="2:13" ht="16.5" thickBot="1">
      <c r="B111" s="157">
        <v>9</v>
      </c>
      <c r="C111" s="145" t="s">
        <v>397</v>
      </c>
      <c r="D111" s="125" t="s">
        <v>16</v>
      </c>
      <c r="E111" s="125">
        <v>2006</v>
      </c>
      <c r="F111" s="125" t="s">
        <v>14</v>
      </c>
      <c r="G111" s="126" t="s">
        <v>259</v>
      </c>
      <c r="H111" s="127">
        <v>0</v>
      </c>
      <c r="I111" s="128">
        <v>7.452546296296296E-2</v>
      </c>
      <c r="J111" s="127">
        <f>SUM(I110/I111*100)</f>
        <v>70.896101879173784</v>
      </c>
      <c r="K111" s="128">
        <v>1.9050925925925926E-2</v>
      </c>
      <c r="L111" s="127">
        <f>SUM(K104/K111*100)</f>
        <v>69.258809234507908</v>
      </c>
      <c r="M111" s="129">
        <f>SUM(J111+L111)</f>
        <v>140.15491111368169</v>
      </c>
    </row>
    <row r="112" spans="2:13" ht="15.75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</row>
    <row r="113" spans="2:13" ht="22.5">
      <c r="B113" s="303" t="s">
        <v>8</v>
      </c>
      <c r="C113" s="303"/>
      <c r="D113" s="139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2:13" ht="16.5" thickBot="1">
      <c r="B114" s="138"/>
      <c r="C114" s="139"/>
      <c r="D114" s="139"/>
      <c r="E114" s="137"/>
      <c r="F114" s="137"/>
      <c r="G114" s="137"/>
      <c r="H114" s="137"/>
      <c r="I114" s="137"/>
      <c r="J114" s="137"/>
      <c r="K114" s="137"/>
      <c r="L114" s="137"/>
      <c r="M114" s="137"/>
    </row>
    <row r="115" spans="2:13" ht="15.75">
      <c r="B115" s="112" t="s">
        <v>0</v>
      </c>
      <c r="C115" s="113" t="s">
        <v>1</v>
      </c>
      <c r="D115" s="113" t="s">
        <v>2</v>
      </c>
      <c r="E115" s="113" t="s">
        <v>3</v>
      </c>
      <c r="F115" s="113" t="s">
        <v>4</v>
      </c>
      <c r="G115" s="113" t="s">
        <v>67</v>
      </c>
      <c r="H115" s="113" t="s">
        <v>6</v>
      </c>
      <c r="I115" s="114" t="s">
        <v>68</v>
      </c>
      <c r="J115" s="114" t="s">
        <v>6</v>
      </c>
      <c r="K115" s="114" t="s">
        <v>12</v>
      </c>
      <c r="L115" s="114" t="s">
        <v>6</v>
      </c>
      <c r="M115" s="115" t="s">
        <v>11</v>
      </c>
    </row>
    <row r="116" spans="2:13" ht="15.75">
      <c r="B116" s="155">
        <v>1</v>
      </c>
      <c r="C116" s="141" t="s">
        <v>221</v>
      </c>
      <c r="D116" s="119" t="s">
        <v>273</v>
      </c>
      <c r="E116" s="119">
        <v>2005</v>
      </c>
      <c r="F116" s="118" t="s">
        <v>20</v>
      </c>
      <c r="G116" s="120">
        <v>2.0011574074074074E-2</v>
      </c>
      <c r="H116" s="121">
        <v>100</v>
      </c>
      <c r="I116" s="120">
        <v>4.341435185185185E-2</v>
      </c>
      <c r="J116" s="121">
        <v>100</v>
      </c>
      <c r="K116" s="120">
        <v>1.3078703703703703E-2</v>
      </c>
      <c r="L116" s="121">
        <v>100</v>
      </c>
      <c r="M116" s="122">
        <f t="shared" ref="M116:M125" si="4">SUM(H116+J116+L116)</f>
        <v>300</v>
      </c>
    </row>
    <row r="117" spans="2:13" ht="15.75">
      <c r="B117" s="140">
        <v>2</v>
      </c>
      <c r="C117" s="141" t="s">
        <v>27</v>
      </c>
      <c r="D117" s="118" t="s">
        <v>13</v>
      </c>
      <c r="E117" s="118">
        <v>2006</v>
      </c>
      <c r="F117" s="118" t="s">
        <v>19</v>
      </c>
      <c r="G117" s="142">
        <v>2.6782407407407408E-2</v>
      </c>
      <c r="H117" s="143">
        <f>SUM(G116/G117*100)</f>
        <v>74.719101123595493</v>
      </c>
      <c r="I117" s="120">
        <v>4.6134259259259264E-2</v>
      </c>
      <c r="J117" s="121">
        <f>SUM(I116/I117*100)</f>
        <v>94.104365278474646</v>
      </c>
      <c r="K117" s="120">
        <v>1.6469907407407405E-2</v>
      </c>
      <c r="L117" s="121">
        <f>SUM(K116/K117*100)</f>
        <v>79.409697821503883</v>
      </c>
      <c r="M117" s="122">
        <f t="shared" si="4"/>
        <v>248.23316422357402</v>
      </c>
    </row>
    <row r="118" spans="2:13" ht="15.75">
      <c r="B118" s="140">
        <v>3</v>
      </c>
      <c r="C118" s="141" t="s">
        <v>28</v>
      </c>
      <c r="D118" s="118" t="s">
        <v>242</v>
      </c>
      <c r="E118" s="118">
        <v>2005</v>
      </c>
      <c r="F118" s="118" t="s">
        <v>20</v>
      </c>
      <c r="G118" s="142">
        <v>2.224537037037037E-2</v>
      </c>
      <c r="H118" s="143">
        <f>SUM(G116/G118*100)</f>
        <v>89.958376690946935</v>
      </c>
      <c r="I118" s="120">
        <v>7.5659722222222225E-2</v>
      </c>
      <c r="J118" s="121">
        <f>SUM(I116/I118*100)</f>
        <v>57.381061649074496</v>
      </c>
      <c r="K118" s="120">
        <v>1.4479166666666668E-2</v>
      </c>
      <c r="L118" s="121">
        <f>SUM(K116/K118*100)</f>
        <v>90.327737809752179</v>
      </c>
      <c r="M118" s="122">
        <f t="shared" si="4"/>
        <v>237.66717614977364</v>
      </c>
    </row>
    <row r="119" spans="2:13" ht="15.75">
      <c r="B119" s="155">
        <v>4</v>
      </c>
      <c r="C119" s="141" t="s">
        <v>367</v>
      </c>
      <c r="D119" s="118" t="s">
        <v>242</v>
      </c>
      <c r="E119" s="119">
        <v>2005</v>
      </c>
      <c r="F119" s="118" t="s">
        <v>19</v>
      </c>
      <c r="G119" s="120">
        <v>3.7893518518518521E-2</v>
      </c>
      <c r="H119" s="121">
        <f>SUM(G116/G119*100)</f>
        <v>52.810018326206475</v>
      </c>
      <c r="I119" s="120">
        <v>4.8900462962962965E-2</v>
      </c>
      <c r="J119" s="121">
        <f>SUM(I116/I119*100)</f>
        <v>88.781065088757387</v>
      </c>
      <c r="K119" s="120">
        <v>1.4560185185185183E-2</v>
      </c>
      <c r="L119" s="121">
        <f>SUM(K116/K119*100)</f>
        <v>89.82511923688395</v>
      </c>
      <c r="M119" s="122">
        <f t="shared" si="4"/>
        <v>231.41620265184781</v>
      </c>
    </row>
    <row r="120" spans="2:13" ht="15.75">
      <c r="B120" s="155">
        <v>5</v>
      </c>
      <c r="C120" s="141" t="s">
        <v>398</v>
      </c>
      <c r="D120" s="118" t="s">
        <v>16</v>
      </c>
      <c r="E120" s="119">
        <v>2006</v>
      </c>
      <c r="F120" s="118" t="s">
        <v>21</v>
      </c>
      <c r="G120" s="120">
        <v>2.4236111111111111E-2</v>
      </c>
      <c r="H120" s="121">
        <f>SUM(G116/G120*100)</f>
        <v>82.56924546322827</v>
      </c>
      <c r="I120" s="120">
        <v>8.2013888888888886E-2</v>
      </c>
      <c r="J120" s="121">
        <f>SUM(I116/I120*100)</f>
        <v>52.935365509455266</v>
      </c>
      <c r="K120" s="120">
        <v>1.5810185185185184E-2</v>
      </c>
      <c r="L120" s="121">
        <f>SUM(K116/K120*100)</f>
        <v>82.723279648609079</v>
      </c>
      <c r="M120" s="122">
        <f t="shared" si="4"/>
        <v>218.2278906212926</v>
      </c>
    </row>
    <row r="121" spans="2:13" ht="15.75">
      <c r="B121" s="155">
        <v>6</v>
      </c>
      <c r="C121" s="141" t="s">
        <v>370</v>
      </c>
      <c r="D121" s="118" t="s">
        <v>242</v>
      </c>
      <c r="E121" s="119">
        <v>2006</v>
      </c>
      <c r="F121" s="118" t="s">
        <v>19</v>
      </c>
      <c r="G121" s="120">
        <v>4.341435185185185E-2</v>
      </c>
      <c r="H121" s="121">
        <f>SUM(G116/G121*100)</f>
        <v>46.094374833377763</v>
      </c>
      <c r="I121" s="120">
        <v>7.137731481481481E-2</v>
      </c>
      <c r="J121" s="121">
        <f>SUM(I116/I121*100)</f>
        <v>60.823739257337436</v>
      </c>
      <c r="K121" s="120">
        <v>1.7245370370370369E-2</v>
      </c>
      <c r="L121" s="121">
        <f>SUM(K116/K121*100)</f>
        <v>75.838926174496649</v>
      </c>
      <c r="M121" s="122">
        <f t="shared" si="4"/>
        <v>182.75704026521186</v>
      </c>
    </row>
    <row r="122" spans="2:13" ht="15.75">
      <c r="B122" s="155">
        <v>7</v>
      </c>
      <c r="C122" s="141" t="s">
        <v>368</v>
      </c>
      <c r="D122" s="118" t="s">
        <v>242</v>
      </c>
      <c r="E122" s="119">
        <v>2006</v>
      </c>
      <c r="F122" s="118" t="s">
        <v>26</v>
      </c>
      <c r="G122" s="120">
        <v>3.4965277777777783E-2</v>
      </c>
      <c r="H122" s="121">
        <f>SUM(G116/G122*100)</f>
        <v>57.232704402515708</v>
      </c>
      <c r="I122" s="120">
        <v>5.9594907407407409E-2</v>
      </c>
      <c r="J122" s="121">
        <f>SUM(I116/I122*100)</f>
        <v>72.84909691202175</v>
      </c>
      <c r="K122" s="120">
        <v>2.5150462962962961E-2</v>
      </c>
      <c r="L122" s="121">
        <f>SUM(K116/K122*100)</f>
        <v>52.001840773124719</v>
      </c>
      <c r="M122" s="122">
        <f t="shared" si="4"/>
        <v>182.08364208766218</v>
      </c>
    </row>
    <row r="123" spans="2:13" ht="15.75">
      <c r="B123" s="155">
        <v>8</v>
      </c>
      <c r="C123" s="141" t="s">
        <v>401</v>
      </c>
      <c r="D123" s="118" t="s">
        <v>16</v>
      </c>
      <c r="E123" s="119">
        <v>2006</v>
      </c>
      <c r="F123" s="118" t="s">
        <v>26</v>
      </c>
      <c r="G123" s="120">
        <v>4.4108796296296299E-2</v>
      </c>
      <c r="H123" s="121">
        <f>SUM(G116/G123*100)</f>
        <v>45.368669640514298</v>
      </c>
      <c r="I123" s="120">
        <v>7.3877314814814812E-2</v>
      </c>
      <c r="J123" s="121">
        <f>SUM(I116/I123*100)</f>
        <v>58.765470781764066</v>
      </c>
      <c r="K123" s="120">
        <v>1.7777777777777778E-2</v>
      </c>
      <c r="L123" s="121">
        <f>SUM(K116/K123*100)</f>
        <v>73.567708333333343</v>
      </c>
      <c r="M123" s="122">
        <f t="shared" si="4"/>
        <v>177.70184875561171</v>
      </c>
    </row>
    <row r="124" spans="2:13" ht="15.75">
      <c r="B124" s="155">
        <v>9</v>
      </c>
      <c r="C124" s="141" t="s">
        <v>402</v>
      </c>
      <c r="D124" s="118" t="s">
        <v>15</v>
      </c>
      <c r="E124" s="119">
        <v>2006</v>
      </c>
      <c r="F124" s="118" t="s">
        <v>5</v>
      </c>
      <c r="G124" s="120">
        <v>5.0543981481481481E-2</v>
      </c>
      <c r="H124" s="121">
        <f>SUM(G116/G124*100)</f>
        <v>39.592397526906339</v>
      </c>
      <c r="I124" s="120">
        <v>7.3402777777777775E-2</v>
      </c>
      <c r="J124" s="121">
        <f>SUM(I116/I124*100)</f>
        <v>59.145380006307157</v>
      </c>
      <c r="K124" s="120">
        <v>1.7361111111111112E-2</v>
      </c>
      <c r="L124" s="121">
        <f>SUM(K116/K124*100)</f>
        <v>75.333333333333329</v>
      </c>
      <c r="M124" s="122">
        <f t="shared" si="4"/>
        <v>174.0711108665468</v>
      </c>
    </row>
    <row r="125" spans="2:13" ht="15.75">
      <c r="B125" s="155">
        <v>10</v>
      </c>
      <c r="C125" s="141" t="s">
        <v>404</v>
      </c>
      <c r="D125" s="118" t="s">
        <v>15</v>
      </c>
      <c r="E125" s="119">
        <v>2006</v>
      </c>
      <c r="F125" s="118" t="s">
        <v>5</v>
      </c>
      <c r="G125" s="120">
        <v>8.2256944444444438E-2</v>
      </c>
      <c r="H125" s="121">
        <f>SUM(G116/G125*100)</f>
        <v>24.328127198536656</v>
      </c>
      <c r="I125" s="120">
        <v>7.0543981481481485E-2</v>
      </c>
      <c r="J125" s="121">
        <f>SUM(I116/I125*100)</f>
        <v>61.542247744052489</v>
      </c>
      <c r="K125" s="120">
        <v>1.9201388888888889E-2</v>
      </c>
      <c r="L125" s="121">
        <f>SUM(K116/K125*100)</f>
        <v>68.113321277878242</v>
      </c>
      <c r="M125" s="122">
        <f t="shared" si="4"/>
        <v>153.98369622046738</v>
      </c>
    </row>
    <row r="126" spans="2:13" ht="15.75">
      <c r="B126" s="155">
        <v>11</v>
      </c>
      <c r="C126" s="141" t="s">
        <v>399</v>
      </c>
      <c r="D126" s="118" t="s">
        <v>13</v>
      </c>
      <c r="E126" s="119">
        <v>2005</v>
      </c>
      <c r="F126" s="118" t="s">
        <v>19</v>
      </c>
      <c r="G126" s="120">
        <v>2.49537037037037E-2</v>
      </c>
      <c r="H126" s="121">
        <f>SUM(G116/G126*100)</f>
        <v>80.194805194805213</v>
      </c>
      <c r="I126" s="120">
        <v>6.1712962962962963E-2</v>
      </c>
      <c r="J126" s="121">
        <f>SUM(I116/I126*100)</f>
        <v>70.348837209302317</v>
      </c>
      <c r="K126" s="119" t="s">
        <v>259</v>
      </c>
      <c r="L126" s="121">
        <v>0</v>
      </c>
      <c r="M126" s="122">
        <f>SUM(H126+J126)</f>
        <v>150.54364240410752</v>
      </c>
    </row>
    <row r="127" spans="2:13" ht="15.75">
      <c r="B127" s="155">
        <v>12</v>
      </c>
      <c r="C127" s="141" t="s">
        <v>400</v>
      </c>
      <c r="D127" s="118" t="s">
        <v>13</v>
      </c>
      <c r="E127" s="119">
        <v>2005</v>
      </c>
      <c r="F127" s="118" t="s">
        <v>5</v>
      </c>
      <c r="G127" s="120">
        <v>2.8472222222222222E-2</v>
      </c>
      <c r="H127" s="121">
        <f>SUM(G116/G127*100)</f>
        <v>70.284552845528452</v>
      </c>
      <c r="I127" s="119" t="s">
        <v>259</v>
      </c>
      <c r="J127" s="121">
        <v>0</v>
      </c>
      <c r="K127" s="120">
        <v>1.7847222222222223E-2</v>
      </c>
      <c r="L127" s="121">
        <f>SUM(K116/K127*100)</f>
        <v>73.281452658884561</v>
      </c>
      <c r="M127" s="122">
        <f>SUM(H127+L127)</f>
        <v>143.566005504413</v>
      </c>
    </row>
    <row r="128" spans="2:13" ht="15.75">
      <c r="B128" s="155">
        <v>13</v>
      </c>
      <c r="C128" s="141" t="s">
        <v>405</v>
      </c>
      <c r="D128" s="118" t="s">
        <v>15</v>
      </c>
      <c r="E128" s="119">
        <v>2006</v>
      </c>
      <c r="F128" s="118" t="s">
        <v>5</v>
      </c>
      <c r="G128" s="120">
        <v>8.5451388888888882E-2</v>
      </c>
      <c r="H128" s="121">
        <f>SUM(G116/G128*100)</f>
        <v>23.418664499525939</v>
      </c>
      <c r="I128" s="120">
        <v>7.554398148148149E-2</v>
      </c>
      <c r="J128" s="121">
        <f>SUM(I116/I128*100)</f>
        <v>57.468975026811698</v>
      </c>
      <c r="K128" s="120">
        <v>4.116898148148148E-2</v>
      </c>
      <c r="L128" s="121">
        <f>SUM(K116/K128*100)</f>
        <v>31.768344110205231</v>
      </c>
      <c r="M128" s="122">
        <f>SUM(H128+J128+L128)</f>
        <v>112.65598363654287</v>
      </c>
    </row>
    <row r="129" spans="2:13" ht="16.5" thickBot="1">
      <c r="B129" s="157">
        <v>14</v>
      </c>
      <c r="C129" s="145" t="s">
        <v>403</v>
      </c>
      <c r="D129" s="125" t="s">
        <v>13</v>
      </c>
      <c r="E129" s="126">
        <v>2005</v>
      </c>
      <c r="F129" s="125" t="s">
        <v>5</v>
      </c>
      <c r="G129" s="128">
        <v>5.4490740740740735E-2</v>
      </c>
      <c r="H129" s="127">
        <f>SUM(G116/G129*100)</f>
        <v>36.72472387425659</v>
      </c>
      <c r="I129" s="126" t="s">
        <v>259</v>
      </c>
      <c r="J129" s="127">
        <v>0</v>
      </c>
      <c r="K129" s="128">
        <v>3.5196759259259254E-2</v>
      </c>
      <c r="L129" s="127">
        <f>SUM(K116/K129*100)</f>
        <v>37.158829332456435</v>
      </c>
      <c r="M129" s="129">
        <f>SUM(H129+L129)</f>
        <v>73.883553206713032</v>
      </c>
    </row>
    <row r="130" spans="2:13" ht="15.75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</row>
    <row r="131" spans="2:13" ht="22.5">
      <c r="B131" s="303" t="s">
        <v>130</v>
      </c>
      <c r="C131" s="303"/>
      <c r="D131" s="139"/>
      <c r="E131" s="137"/>
      <c r="F131" s="137"/>
      <c r="G131" s="137"/>
      <c r="H131" s="137"/>
      <c r="I131" s="137"/>
      <c r="J131" s="137"/>
      <c r="K131" s="137"/>
      <c r="L131" s="137"/>
      <c r="M131" s="137"/>
    </row>
    <row r="132" spans="2:13" ht="16.5" thickBot="1">
      <c r="B132" s="138"/>
      <c r="C132" s="139"/>
      <c r="D132" s="139"/>
      <c r="E132" s="137"/>
      <c r="F132" s="137"/>
      <c r="G132" s="137"/>
      <c r="H132" s="137"/>
      <c r="I132" s="137"/>
      <c r="J132" s="137"/>
      <c r="K132" s="137"/>
      <c r="L132" s="137"/>
      <c r="M132" s="137"/>
    </row>
    <row r="133" spans="2:13" ht="15" customHeight="1">
      <c r="B133" s="112" t="s">
        <v>0</v>
      </c>
      <c r="C133" s="113" t="s">
        <v>1</v>
      </c>
      <c r="D133" s="113" t="s">
        <v>2</v>
      </c>
      <c r="E133" s="113" t="s">
        <v>3</v>
      </c>
      <c r="F133" s="113" t="s">
        <v>4</v>
      </c>
      <c r="G133" s="113" t="s">
        <v>67</v>
      </c>
      <c r="H133" s="113" t="s">
        <v>6</v>
      </c>
      <c r="I133" s="114" t="s">
        <v>68</v>
      </c>
      <c r="J133" s="114" t="s">
        <v>6</v>
      </c>
      <c r="K133" s="114" t="s">
        <v>12</v>
      </c>
      <c r="L133" s="114" t="s">
        <v>6</v>
      </c>
      <c r="M133" s="115" t="s">
        <v>11</v>
      </c>
    </row>
    <row r="134" spans="2:13" ht="15.75">
      <c r="B134" s="155">
        <v>1</v>
      </c>
      <c r="C134" s="152" t="s">
        <v>372</v>
      </c>
      <c r="D134" s="118" t="s">
        <v>242</v>
      </c>
      <c r="E134" s="251">
        <v>2007</v>
      </c>
      <c r="F134" s="118" t="s">
        <v>19</v>
      </c>
      <c r="G134" s="120">
        <v>1.5196759259259259E-2</v>
      </c>
      <c r="H134" s="121">
        <v>100</v>
      </c>
      <c r="I134" s="120">
        <v>3.4999999999999996E-2</v>
      </c>
      <c r="J134" s="121">
        <f>SUM(I137/I134*100)</f>
        <v>88.492063492063508</v>
      </c>
      <c r="K134" s="120">
        <v>9.7453703703703713E-3</v>
      </c>
      <c r="L134" s="121">
        <v>100</v>
      </c>
      <c r="M134" s="122">
        <f t="shared" ref="M134:M142" si="5">SUM(H134+J134+L134)</f>
        <v>288.49206349206349</v>
      </c>
    </row>
    <row r="135" spans="2:13" ht="15.75">
      <c r="B135" s="116">
        <v>2</v>
      </c>
      <c r="C135" s="117" t="s">
        <v>418</v>
      </c>
      <c r="D135" s="118" t="s">
        <v>13</v>
      </c>
      <c r="E135" s="119">
        <v>2007</v>
      </c>
      <c r="F135" s="118" t="s">
        <v>26</v>
      </c>
      <c r="G135" s="120">
        <v>2.2893518518518521E-2</v>
      </c>
      <c r="H135" s="121">
        <f>SUM(G134/G135*100)</f>
        <v>66.380182002022238</v>
      </c>
      <c r="I135" s="120">
        <v>3.7291666666666667E-2</v>
      </c>
      <c r="J135" s="121">
        <f>SUM(I137/I135*100)</f>
        <v>83.054003724394789</v>
      </c>
      <c r="K135" s="120">
        <v>1.1921296296296298E-2</v>
      </c>
      <c r="L135" s="121">
        <f>SUM(K134/K135*100)</f>
        <v>81.747572815533971</v>
      </c>
      <c r="M135" s="122">
        <f t="shared" si="5"/>
        <v>231.18175854195098</v>
      </c>
    </row>
    <row r="136" spans="2:13" ht="15.75">
      <c r="B136" s="116">
        <v>3</v>
      </c>
      <c r="C136" s="117" t="s">
        <v>138</v>
      </c>
      <c r="D136" s="118" t="s">
        <v>13</v>
      </c>
      <c r="E136" s="119">
        <v>2008</v>
      </c>
      <c r="F136" s="118" t="s">
        <v>21</v>
      </c>
      <c r="G136" s="120">
        <v>4.3773148148148144E-2</v>
      </c>
      <c r="H136" s="121">
        <f>SUM(G134/G136*100)</f>
        <v>34.717080909571656</v>
      </c>
      <c r="I136" s="120">
        <v>3.7754629629629631E-2</v>
      </c>
      <c r="J136" s="121">
        <f>SUM(I137/I136*100)</f>
        <v>82.03556100551809</v>
      </c>
      <c r="K136" s="120">
        <v>1.0613425925925927E-2</v>
      </c>
      <c r="L136" s="121">
        <f>SUM(K134/K136*100)</f>
        <v>91.821155943293348</v>
      </c>
      <c r="M136" s="122">
        <f t="shared" si="5"/>
        <v>208.5737978583831</v>
      </c>
    </row>
    <row r="137" spans="2:13" ht="15.75">
      <c r="B137" s="155">
        <v>4</v>
      </c>
      <c r="C137" s="152" t="s">
        <v>228</v>
      </c>
      <c r="D137" s="118" t="s">
        <v>242</v>
      </c>
      <c r="E137" s="251">
        <v>2009</v>
      </c>
      <c r="F137" s="118" t="s">
        <v>19</v>
      </c>
      <c r="G137" s="120">
        <v>2.5023148148148145E-2</v>
      </c>
      <c r="H137" s="121">
        <f>SUM(G134/G137*100)</f>
        <v>60.73080481036078</v>
      </c>
      <c r="I137" s="120">
        <v>3.0972222222222224E-2</v>
      </c>
      <c r="J137" s="121">
        <v>100</v>
      </c>
      <c r="K137" s="120">
        <v>2.1458333333333333E-2</v>
      </c>
      <c r="L137" s="121">
        <f>SUM(K134/K137*100)</f>
        <v>45.415318230852215</v>
      </c>
      <c r="M137" s="122">
        <f t="shared" si="5"/>
        <v>206.146123041213</v>
      </c>
    </row>
    <row r="138" spans="2:13" ht="15.75">
      <c r="B138" s="155">
        <v>5</v>
      </c>
      <c r="C138" s="152" t="s">
        <v>226</v>
      </c>
      <c r="D138" s="118" t="s">
        <v>242</v>
      </c>
      <c r="E138" s="251">
        <v>2007</v>
      </c>
      <c r="F138" s="118" t="s">
        <v>26</v>
      </c>
      <c r="G138" s="120">
        <v>2.630787037037037E-2</v>
      </c>
      <c r="H138" s="121">
        <f>SUM(G134/G138*100)</f>
        <v>57.765068191816979</v>
      </c>
      <c r="I138" s="120">
        <v>3.3958333333333333E-2</v>
      </c>
      <c r="J138" s="121">
        <f>SUM(I137/I138*100)</f>
        <v>91.206543967280169</v>
      </c>
      <c r="K138" s="120">
        <v>1.9953703703703706E-2</v>
      </c>
      <c r="L138" s="121">
        <f>SUM(K134/K138*100)</f>
        <v>48.839907192575403</v>
      </c>
      <c r="M138" s="122">
        <f t="shared" si="5"/>
        <v>197.81151935167256</v>
      </c>
    </row>
    <row r="139" spans="2:13" ht="15.75">
      <c r="B139" s="155">
        <v>6</v>
      </c>
      <c r="C139" s="152" t="s">
        <v>373</v>
      </c>
      <c r="D139" s="118" t="s">
        <v>242</v>
      </c>
      <c r="E139" s="251">
        <v>2007</v>
      </c>
      <c r="F139" s="118" t="s">
        <v>26</v>
      </c>
      <c r="G139" s="120">
        <v>2.7129629629629632E-2</v>
      </c>
      <c r="H139" s="121">
        <f>SUM(G134/G139*100)</f>
        <v>56.015358361774737</v>
      </c>
      <c r="I139" s="120">
        <v>5.3668981481481477E-2</v>
      </c>
      <c r="J139" s="121">
        <f>SUM(I137/I139*100)</f>
        <v>57.709726116023297</v>
      </c>
      <c r="K139" s="120">
        <v>1.3969907407407408E-2</v>
      </c>
      <c r="L139" s="121">
        <f>SUM(K134/K139*100)</f>
        <v>69.759734879867437</v>
      </c>
      <c r="M139" s="122">
        <f t="shared" si="5"/>
        <v>183.48481935766546</v>
      </c>
    </row>
    <row r="140" spans="2:13" ht="15.75">
      <c r="B140" s="155">
        <v>7</v>
      </c>
      <c r="C140" s="152" t="s">
        <v>223</v>
      </c>
      <c r="D140" s="118" t="s">
        <v>16</v>
      </c>
      <c r="E140" s="251">
        <v>2007</v>
      </c>
      <c r="F140" s="118" t="s">
        <v>14</v>
      </c>
      <c r="G140" s="120">
        <v>3.3935185185185186E-2</v>
      </c>
      <c r="H140" s="121">
        <f>SUM(G134/G140*100)</f>
        <v>44.781718963165076</v>
      </c>
      <c r="I140" s="120">
        <v>4.7037037037037037E-2</v>
      </c>
      <c r="J140" s="121">
        <f>SUM(I137/I140*100)</f>
        <v>65.846456692913392</v>
      </c>
      <c r="K140" s="120">
        <v>1.3530092592592594E-2</v>
      </c>
      <c r="L140" s="121">
        <f>SUM(K134/K140*100)</f>
        <v>72.027373823781019</v>
      </c>
      <c r="M140" s="122">
        <f t="shared" si="5"/>
        <v>182.65554947985947</v>
      </c>
    </row>
    <row r="141" spans="2:13" ht="15.75">
      <c r="B141" s="155">
        <v>8</v>
      </c>
      <c r="C141" s="152" t="s">
        <v>406</v>
      </c>
      <c r="D141" s="118" t="s">
        <v>15</v>
      </c>
      <c r="E141" s="251">
        <v>2007</v>
      </c>
      <c r="F141" s="118" t="s">
        <v>14</v>
      </c>
      <c r="G141" s="120">
        <v>3.9745370370370368E-2</v>
      </c>
      <c r="H141" s="121">
        <f>SUM(G134/G141*100)</f>
        <v>38.235294117647065</v>
      </c>
      <c r="I141" s="120">
        <v>5.6990740740740738E-2</v>
      </c>
      <c r="J141" s="121">
        <f>SUM(I137/I141*100)</f>
        <v>54.346060113728676</v>
      </c>
      <c r="K141" s="120">
        <v>1.5219907407407409E-2</v>
      </c>
      <c r="L141" s="121">
        <f>SUM(K134/K141*100)</f>
        <v>64.030418250950575</v>
      </c>
      <c r="M141" s="122">
        <f t="shared" si="5"/>
        <v>156.61177248232633</v>
      </c>
    </row>
    <row r="142" spans="2:13" ht="15.75">
      <c r="B142" s="116">
        <v>9</v>
      </c>
      <c r="C142" s="117" t="s">
        <v>135</v>
      </c>
      <c r="D142" s="118" t="s">
        <v>13</v>
      </c>
      <c r="E142" s="119">
        <v>2007</v>
      </c>
      <c r="F142" s="119" t="s">
        <v>5</v>
      </c>
      <c r="G142" s="120">
        <v>3.7361111111111109E-2</v>
      </c>
      <c r="H142" s="121">
        <f>SUM(G134/G142*100)</f>
        <v>40.675340768277572</v>
      </c>
      <c r="I142" s="120">
        <v>5.1145833333333335E-2</v>
      </c>
      <c r="J142" s="121">
        <f>SUM(I137/I142*100)</f>
        <v>60.556687033265447</v>
      </c>
      <c r="K142" s="120">
        <v>1.8993055555555558E-2</v>
      </c>
      <c r="L142" s="121">
        <f>SUM(K134/K142*100)</f>
        <v>51.310176721511269</v>
      </c>
      <c r="M142" s="122">
        <f t="shared" si="5"/>
        <v>152.54220452305429</v>
      </c>
    </row>
    <row r="143" spans="2:13" ht="15.75">
      <c r="B143" s="116">
        <v>10</v>
      </c>
      <c r="C143" s="117" t="s">
        <v>38</v>
      </c>
      <c r="D143" s="118" t="s">
        <v>13</v>
      </c>
      <c r="E143" s="119">
        <v>2007</v>
      </c>
      <c r="F143" s="119" t="s">
        <v>5</v>
      </c>
      <c r="G143" s="120">
        <v>1.6643518518518519E-2</v>
      </c>
      <c r="H143" s="121">
        <f>SUM(G134/G143*100)</f>
        <v>91.307371349095959</v>
      </c>
      <c r="I143" s="119" t="s">
        <v>259</v>
      </c>
      <c r="J143" s="121">
        <v>0</v>
      </c>
      <c r="K143" s="120">
        <v>1.6238425925925924E-2</v>
      </c>
      <c r="L143" s="121">
        <f>SUM(K134/K143*100)</f>
        <v>60.014255167498234</v>
      </c>
      <c r="M143" s="122">
        <f>SUM(H143+L143)</f>
        <v>151.32162651659419</v>
      </c>
    </row>
    <row r="144" spans="2:13" ht="15.75">
      <c r="B144" s="116">
        <v>11</v>
      </c>
      <c r="C144" s="152" t="s">
        <v>156</v>
      </c>
      <c r="D144" s="118" t="s">
        <v>13</v>
      </c>
      <c r="E144" s="119">
        <v>2007</v>
      </c>
      <c r="F144" s="119" t="s">
        <v>5</v>
      </c>
      <c r="G144" s="120">
        <v>3.5266203703703702E-2</v>
      </c>
      <c r="H144" s="121">
        <f>SUM(G134/G144*100)</f>
        <v>43.091565474236951</v>
      </c>
      <c r="I144" s="120">
        <v>5.1307870370370372E-2</v>
      </c>
      <c r="J144" s="121">
        <f>SUM(I137/I144*100)</f>
        <v>60.365441010602304</v>
      </c>
      <c r="K144" s="120">
        <v>2.388888888888889E-2</v>
      </c>
      <c r="L144" s="121">
        <f>SUM(K134/K144*100)</f>
        <v>40.79457364341085</v>
      </c>
      <c r="M144" s="122">
        <f>SUM(H144+J144+L144)</f>
        <v>144.25158012825011</v>
      </c>
    </row>
    <row r="145" spans="2:13" ht="15.75">
      <c r="B145" s="155">
        <v>12</v>
      </c>
      <c r="C145" s="152" t="s">
        <v>407</v>
      </c>
      <c r="D145" s="119" t="s">
        <v>241</v>
      </c>
      <c r="E145" s="251">
        <v>2008</v>
      </c>
      <c r="F145" s="119" t="s">
        <v>5</v>
      </c>
      <c r="G145" s="120">
        <v>4.0497685185185185E-2</v>
      </c>
      <c r="H145" s="121">
        <f>SUM(G134/G145*100)</f>
        <v>37.525007144898545</v>
      </c>
      <c r="I145" s="120">
        <v>3.9016203703703699E-2</v>
      </c>
      <c r="J145" s="121">
        <f>SUM(I137/I145*100)</f>
        <v>79.382972411747261</v>
      </c>
      <c r="K145" s="120">
        <v>3.5752314814814813E-2</v>
      </c>
      <c r="L145" s="121">
        <f>SUM(K134/K145*100)</f>
        <v>27.258012301715766</v>
      </c>
      <c r="M145" s="122">
        <f>SUM(H145+J145+L145)</f>
        <v>144.16599185836156</v>
      </c>
    </row>
    <row r="146" spans="2:13" ht="15.75">
      <c r="B146" s="116">
        <v>13</v>
      </c>
      <c r="C146" s="117" t="s">
        <v>134</v>
      </c>
      <c r="D146" s="118" t="s">
        <v>13</v>
      </c>
      <c r="E146" s="119">
        <v>2007</v>
      </c>
      <c r="F146" s="118" t="s">
        <v>14</v>
      </c>
      <c r="G146" s="120">
        <v>4.4108796296296299E-2</v>
      </c>
      <c r="H146" s="121">
        <f>SUM(G134/G146*100)</f>
        <v>34.452899501443191</v>
      </c>
      <c r="I146" s="120">
        <v>5.3495370370370367E-2</v>
      </c>
      <c r="J146" s="121">
        <f>SUM(I137/I146*100)</f>
        <v>57.897014279532677</v>
      </c>
      <c r="K146" s="120">
        <v>1.8865740740740742E-2</v>
      </c>
      <c r="L146" s="121">
        <f>SUM(K134/K146*100)</f>
        <v>51.656441717791409</v>
      </c>
      <c r="M146" s="122">
        <f>SUM(H146+J146+L146)</f>
        <v>144.00635549876728</v>
      </c>
    </row>
    <row r="147" spans="2:13" ht="15.75">
      <c r="B147" s="155">
        <v>14</v>
      </c>
      <c r="C147" s="152" t="s">
        <v>412</v>
      </c>
      <c r="D147" s="118" t="s">
        <v>13</v>
      </c>
      <c r="E147" s="251">
        <v>2007</v>
      </c>
      <c r="F147" s="119" t="s">
        <v>5</v>
      </c>
      <c r="G147" s="119" t="s">
        <v>259</v>
      </c>
      <c r="H147" s="121">
        <v>0</v>
      </c>
      <c r="I147" s="120">
        <v>5.0405092592592592E-2</v>
      </c>
      <c r="J147" s="121">
        <f>SUM(I137/I147*100)</f>
        <v>61.446613088404135</v>
      </c>
      <c r="K147" s="120">
        <v>1.5520833333333333E-2</v>
      </c>
      <c r="L147" s="121">
        <f>SUM(K134/K147*100)</f>
        <v>62.788963460104405</v>
      </c>
      <c r="M147" s="122">
        <f>SUM(J147+L147)</f>
        <v>124.23557654850853</v>
      </c>
    </row>
    <row r="148" spans="2:13" ht="15.75">
      <c r="B148" s="116">
        <v>15</v>
      </c>
      <c r="C148" s="117" t="s">
        <v>144</v>
      </c>
      <c r="D148" s="118" t="s">
        <v>13</v>
      </c>
      <c r="E148" s="119">
        <v>2009</v>
      </c>
      <c r="F148" s="119" t="s">
        <v>5</v>
      </c>
      <c r="G148" s="120">
        <v>3.5555555555555556E-2</v>
      </c>
      <c r="H148" s="121">
        <f>SUM(G134/G148*100)</f>
        <v>42.740885416666664</v>
      </c>
      <c r="I148" s="120">
        <v>6.4085648148148142E-2</v>
      </c>
      <c r="J148" s="121">
        <f>SUM(I137/I148*100)</f>
        <v>48.329420263680703</v>
      </c>
      <c r="K148" s="120">
        <v>2.9618055555555554E-2</v>
      </c>
      <c r="L148" s="121">
        <f>SUM(K134/K148*100)</f>
        <v>32.903477921062915</v>
      </c>
      <c r="M148" s="122">
        <f t="shared" ref="M148:M154" si="6">SUM(H148+J148+L148)</f>
        <v>123.97378360141028</v>
      </c>
    </row>
    <row r="149" spans="2:13" ht="15.75">
      <c r="B149" s="116">
        <v>16</v>
      </c>
      <c r="C149" s="117" t="s">
        <v>36</v>
      </c>
      <c r="D149" s="118" t="s">
        <v>13</v>
      </c>
      <c r="E149" s="119">
        <v>2008</v>
      </c>
      <c r="F149" s="118" t="s">
        <v>19</v>
      </c>
      <c r="G149" s="120">
        <v>4.9664351851851855E-2</v>
      </c>
      <c r="H149" s="121">
        <f>SUM(G134/G149*100)</f>
        <v>30.598927988813795</v>
      </c>
      <c r="I149" s="120">
        <v>8.1192129629629628E-2</v>
      </c>
      <c r="J149" s="121">
        <f>SUM(I137/I149*100)</f>
        <v>38.146828225231651</v>
      </c>
      <c r="K149" s="120">
        <v>1.9143518518518518E-2</v>
      </c>
      <c r="L149" s="121">
        <f>SUM(K134/K149*100)</f>
        <v>50.906892382103997</v>
      </c>
      <c r="M149" s="122">
        <f t="shared" si="6"/>
        <v>119.65264859614945</v>
      </c>
    </row>
    <row r="150" spans="2:13" ht="15.75">
      <c r="B150" s="116">
        <v>17</v>
      </c>
      <c r="C150" s="117" t="s">
        <v>137</v>
      </c>
      <c r="D150" s="118" t="s">
        <v>13</v>
      </c>
      <c r="E150" s="119">
        <v>2007</v>
      </c>
      <c r="F150" s="119" t="s">
        <v>5</v>
      </c>
      <c r="G150" s="120">
        <v>4.1238425925925921E-2</v>
      </c>
      <c r="H150" s="121">
        <f>SUM(G134/G150*100)</f>
        <v>36.850968285152966</v>
      </c>
      <c r="I150" s="120">
        <v>8.9861111111111114E-2</v>
      </c>
      <c r="J150" s="121">
        <f>SUM(I137/I150*100)</f>
        <v>34.46676970633694</v>
      </c>
      <c r="K150" s="120">
        <v>2.0358796296296295E-2</v>
      </c>
      <c r="L150" s="121">
        <f>SUM(K134/K150*100)</f>
        <v>47.868106878908478</v>
      </c>
      <c r="M150" s="122">
        <f t="shared" si="6"/>
        <v>119.18584487039838</v>
      </c>
    </row>
    <row r="151" spans="2:13" ht="15.75">
      <c r="B151" s="155">
        <v>18</v>
      </c>
      <c r="C151" s="152" t="s">
        <v>411</v>
      </c>
      <c r="D151" s="118" t="s">
        <v>13</v>
      </c>
      <c r="E151" s="251">
        <v>2009</v>
      </c>
      <c r="F151" s="118" t="s">
        <v>14</v>
      </c>
      <c r="G151" s="120">
        <v>6.7847222222222225E-2</v>
      </c>
      <c r="H151" s="121">
        <f>SUM(G134/G151*100)</f>
        <v>22.398498805868304</v>
      </c>
      <c r="I151" s="120">
        <v>8.9675925925925923E-2</v>
      </c>
      <c r="J151" s="121">
        <f>SUM(I137/I151*100)</f>
        <v>34.537945276200311</v>
      </c>
      <c r="K151" s="120">
        <v>1.6145833333333335E-2</v>
      </c>
      <c r="L151" s="121">
        <f>SUM(K134/K151*100)</f>
        <v>60.358422939068099</v>
      </c>
      <c r="M151" s="122">
        <f t="shared" si="6"/>
        <v>117.29486702113672</v>
      </c>
    </row>
    <row r="152" spans="2:13" ht="15.75">
      <c r="B152" s="116">
        <v>19</v>
      </c>
      <c r="C152" s="117" t="s">
        <v>145</v>
      </c>
      <c r="D152" s="118" t="s">
        <v>13</v>
      </c>
      <c r="E152" s="119">
        <v>2009</v>
      </c>
      <c r="F152" s="119" t="s">
        <v>5</v>
      </c>
      <c r="G152" s="120">
        <v>3.712962962962963E-2</v>
      </c>
      <c r="H152" s="121">
        <f>SUM(G134/G152*100)</f>
        <v>40.928927680798004</v>
      </c>
      <c r="I152" s="120">
        <v>0.10103009259259259</v>
      </c>
      <c r="J152" s="121">
        <f>SUM(I137/I152*100)</f>
        <v>30.656432581051668</v>
      </c>
      <c r="K152" s="120">
        <v>3.8252314814814815E-2</v>
      </c>
      <c r="L152" s="121">
        <f>SUM(K134/K152*100)</f>
        <v>25.476550680786691</v>
      </c>
      <c r="M152" s="122">
        <f t="shared" si="6"/>
        <v>97.061910942636359</v>
      </c>
    </row>
    <row r="153" spans="2:13" ht="15.75">
      <c r="B153" s="155">
        <v>20</v>
      </c>
      <c r="C153" s="152" t="s">
        <v>410</v>
      </c>
      <c r="D153" s="118" t="s">
        <v>13</v>
      </c>
      <c r="E153" s="251">
        <v>2009</v>
      </c>
      <c r="F153" s="118" t="s">
        <v>14</v>
      </c>
      <c r="G153" s="120">
        <v>6.1539351851851852E-2</v>
      </c>
      <c r="H153" s="121">
        <f>SUM(G134/G153*100)</f>
        <v>24.69437652811736</v>
      </c>
      <c r="I153" s="120">
        <v>8.6597222222222214E-2</v>
      </c>
      <c r="J153" s="121">
        <f>SUM(I137/I153*100)</f>
        <v>35.765838011226954</v>
      </c>
      <c r="K153" s="120">
        <v>2.809027777777778E-2</v>
      </c>
      <c r="L153" s="121">
        <f>SUM(K134/K153*100)</f>
        <v>34.693036670786981</v>
      </c>
      <c r="M153" s="122">
        <f t="shared" si="6"/>
        <v>95.153251210131288</v>
      </c>
    </row>
    <row r="154" spans="2:13" ht="18" customHeight="1">
      <c r="B154" s="116">
        <v>21</v>
      </c>
      <c r="C154" s="117" t="s">
        <v>146</v>
      </c>
      <c r="D154" s="118" t="s">
        <v>13</v>
      </c>
      <c r="E154" s="119">
        <v>2010</v>
      </c>
      <c r="F154" s="118" t="s">
        <v>14</v>
      </c>
      <c r="G154" s="120">
        <v>8.7696759259259252E-2</v>
      </c>
      <c r="H154" s="121">
        <f>SUM(G134/G154*100)</f>
        <v>17.328758083674277</v>
      </c>
      <c r="I154" s="120">
        <v>7.1620370370370376E-2</v>
      </c>
      <c r="J154" s="121">
        <f>SUM(I137/I154*100)</f>
        <v>43.244990303813829</v>
      </c>
      <c r="K154" s="120">
        <v>3.8703703703703705E-2</v>
      </c>
      <c r="L154" s="121">
        <f>SUM(K134/K154*100)</f>
        <v>25.179425837320572</v>
      </c>
      <c r="M154" s="122">
        <f t="shared" si="6"/>
        <v>85.753174224808674</v>
      </c>
    </row>
    <row r="155" spans="2:13" ht="15.75">
      <c r="B155" s="155">
        <v>22</v>
      </c>
      <c r="C155" s="152" t="s">
        <v>408</v>
      </c>
      <c r="D155" s="118" t="s">
        <v>13</v>
      </c>
      <c r="E155" s="251">
        <v>2011</v>
      </c>
      <c r="F155" s="118" t="s">
        <v>14</v>
      </c>
      <c r="G155" s="120">
        <v>4.5428240740740734E-2</v>
      </c>
      <c r="H155" s="121">
        <f>SUM(G134/G155*100)</f>
        <v>33.452229299363061</v>
      </c>
      <c r="I155" s="119" t="s">
        <v>259</v>
      </c>
      <c r="J155" s="121">
        <v>0</v>
      </c>
      <c r="K155" s="120">
        <v>2.3402777777777783E-2</v>
      </c>
      <c r="L155" s="121">
        <f>SUM(K134/K155*100)</f>
        <v>41.64193867457962</v>
      </c>
      <c r="M155" s="122">
        <f>SUM(H155+L155)</f>
        <v>75.094167973942689</v>
      </c>
    </row>
    <row r="156" spans="2:13" ht="15.75">
      <c r="B156" s="155">
        <v>23</v>
      </c>
      <c r="C156" s="152" t="s">
        <v>409</v>
      </c>
      <c r="D156" s="119" t="s">
        <v>165</v>
      </c>
      <c r="E156" s="251">
        <v>2011</v>
      </c>
      <c r="F156" s="119" t="s">
        <v>5</v>
      </c>
      <c r="G156" s="120">
        <v>5.5868055555555553E-2</v>
      </c>
      <c r="H156" s="121">
        <f>SUM(G134/G156*100)</f>
        <v>27.201160140874247</v>
      </c>
      <c r="I156" s="120">
        <v>0.10856481481481482</v>
      </c>
      <c r="J156" s="121">
        <f>SUM(I137/I156*100)</f>
        <v>28.528784648187631</v>
      </c>
      <c r="K156" s="120">
        <v>5.3773148148148153E-2</v>
      </c>
      <c r="L156" s="121">
        <f>SUM(K134/K156*100)</f>
        <v>18.123116659492037</v>
      </c>
      <c r="M156" s="122">
        <f>SUM(H156+J156+L156)</f>
        <v>73.853061448553916</v>
      </c>
    </row>
    <row r="157" spans="2:13" ht="15.75">
      <c r="B157" s="155">
        <v>24</v>
      </c>
      <c r="C157" s="152" t="s">
        <v>383</v>
      </c>
      <c r="D157" s="119" t="s">
        <v>165</v>
      </c>
      <c r="E157" s="251">
        <v>2010</v>
      </c>
      <c r="F157" s="119" t="s">
        <v>5</v>
      </c>
      <c r="G157" s="120">
        <v>7.554398148148149E-2</v>
      </c>
      <c r="H157" s="121">
        <f>SUM(G134/G157*100)</f>
        <v>20.116439405546192</v>
      </c>
      <c r="I157" s="120">
        <v>0.11025462962962962</v>
      </c>
      <c r="J157" s="121">
        <f>SUM(I137/I157*100)</f>
        <v>28.091538946042416</v>
      </c>
      <c r="K157" s="119" t="s">
        <v>259</v>
      </c>
      <c r="L157" s="121">
        <v>0</v>
      </c>
      <c r="M157" s="122">
        <f>SUM(H157+J157)</f>
        <v>48.207978351588608</v>
      </c>
    </row>
    <row r="158" spans="2:13" ht="15.75">
      <c r="B158" s="116">
        <v>25</v>
      </c>
      <c r="C158" s="117" t="s">
        <v>136</v>
      </c>
      <c r="D158" s="118" t="s">
        <v>13</v>
      </c>
      <c r="E158" s="119">
        <v>2009</v>
      </c>
      <c r="F158" s="119" t="s">
        <v>5</v>
      </c>
      <c r="G158" s="120">
        <v>8.1655092592592585E-2</v>
      </c>
      <c r="H158" s="121">
        <f>SUM(G134/G158*100)</f>
        <v>18.610914245216158</v>
      </c>
      <c r="I158" s="119" t="s">
        <v>259</v>
      </c>
      <c r="J158" s="121">
        <v>0</v>
      </c>
      <c r="K158" s="120">
        <v>3.9618055555555552E-2</v>
      </c>
      <c r="L158" s="121">
        <f>SUM(K134/K158*100)</f>
        <v>24.598305579900675</v>
      </c>
      <c r="M158" s="122">
        <f>SUM(H158+L158)</f>
        <v>43.209219825116833</v>
      </c>
    </row>
    <row r="159" spans="2:13" ht="15.75">
      <c r="B159" s="155">
        <v>26</v>
      </c>
      <c r="C159" s="152" t="s">
        <v>133</v>
      </c>
      <c r="D159" s="118" t="s">
        <v>13</v>
      </c>
      <c r="E159" s="251">
        <v>2007</v>
      </c>
      <c r="F159" s="118" t="s">
        <v>14</v>
      </c>
      <c r="G159" s="119" t="s">
        <v>246</v>
      </c>
      <c r="H159" s="119" t="s">
        <v>246</v>
      </c>
      <c r="I159" s="120">
        <v>7.9409722222222215E-2</v>
      </c>
      <c r="J159" s="121">
        <f>SUM(I137/I159*100)</f>
        <v>39.003060778312204</v>
      </c>
      <c r="K159" s="120" t="s">
        <v>246</v>
      </c>
      <c r="L159" s="119" t="s">
        <v>246</v>
      </c>
      <c r="M159" s="122">
        <f>SUM(J159)</f>
        <v>39.003060778312204</v>
      </c>
    </row>
    <row r="160" spans="2:13" ht="15.75">
      <c r="B160" s="116">
        <v>27</v>
      </c>
      <c r="C160" s="117" t="s">
        <v>148</v>
      </c>
      <c r="D160" s="118" t="s">
        <v>13</v>
      </c>
      <c r="E160" s="119">
        <v>2008</v>
      </c>
      <c r="F160" s="119" t="s">
        <v>5</v>
      </c>
      <c r="G160" s="119" t="s">
        <v>259</v>
      </c>
      <c r="H160" s="121">
        <v>0</v>
      </c>
      <c r="I160" s="119" t="s">
        <v>259</v>
      </c>
      <c r="J160" s="121">
        <v>0</v>
      </c>
      <c r="K160" s="120">
        <v>2.6053240740740738E-2</v>
      </c>
      <c r="L160" s="121">
        <f>SUM(K134/K160*100)</f>
        <v>37.405597512216801</v>
      </c>
      <c r="M160" s="122">
        <f>SUM(J160+L160)</f>
        <v>37.405597512216801</v>
      </c>
    </row>
    <row r="161" spans="2:13" ht="15.75">
      <c r="B161" s="155">
        <v>28</v>
      </c>
      <c r="C161" s="152" t="s">
        <v>419</v>
      </c>
      <c r="D161" s="118" t="s">
        <v>13</v>
      </c>
      <c r="E161" s="251">
        <v>2009</v>
      </c>
      <c r="F161" s="118" t="s">
        <v>14</v>
      </c>
      <c r="G161" s="119" t="s">
        <v>259</v>
      </c>
      <c r="H161" s="252">
        <v>0</v>
      </c>
      <c r="I161" s="119" t="s">
        <v>246</v>
      </c>
      <c r="J161" s="119" t="s">
        <v>246</v>
      </c>
      <c r="K161" s="120">
        <v>3.335648148148148E-2</v>
      </c>
      <c r="L161" s="121">
        <f>SUM(K134/K161*100)</f>
        <v>29.215822345593338</v>
      </c>
      <c r="M161" s="122">
        <f>SUM(H161+L161)</f>
        <v>29.215822345593338</v>
      </c>
    </row>
    <row r="162" spans="2:13" ht="15.75">
      <c r="B162" s="155">
        <v>29</v>
      </c>
      <c r="C162" s="152" t="s">
        <v>420</v>
      </c>
      <c r="D162" s="118" t="s">
        <v>13</v>
      </c>
      <c r="E162" s="251">
        <v>2016</v>
      </c>
      <c r="F162" s="119" t="s">
        <v>5</v>
      </c>
      <c r="G162" s="119" t="s">
        <v>246</v>
      </c>
      <c r="H162" s="119" t="s">
        <v>246</v>
      </c>
      <c r="I162" s="120">
        <v>0.10804398148148148</v>
      </c>
      <c r="J162" s="121">
        <f>SUM(I137/I162*100)</f>
        <v>28.66630958757365</v>
      </c>
      <c r="K162" s="120" t="s">
        <v>246</v>
      </c>
      <c r="L162" s="119" t="s">
        <v>246</v>
      </c>
      <c r="M162" s="122">
        <f>SUM(J162)</f>
        <v>28.66630958757365</v>
      </c>
    </row>
    <row r="163" spans="2:13" ht="15.75">
      <c r="B163" s="116">
        <v>30</v>
      </c>
      <c r="C163" s="117" t="s">
        <v>35</v>
      </c>
      <c r="D163" s="118" t="s">
        <v>13</v>
      </c>
      <c r="E163" s="119">
        <v>2010</v>
      </c>
      <c r="F163" s="119" t="s">
        <v>5</v>
      </c>
      <c r="G163" s="120">
        <v>6.6435185185185194E-2</v>
      </c>
      <c r="H163" s="121">
        <f>SUM(G134/G163*100)</f>
        <v>22.874564459930312</v>
      </c>
      <c r="I163" s="119" t="s">
        <v>259</v>
      </c>
      <c r="J163" s="121">
        <v>0</v>
      </c>
      <c r="K163" s="119" t="s">
        <v>259</v>
      </c>
      <c r="L163" s="121">
        <v>0</v>
      </c>
      <c r="M163" s="122">
        <f>SUM(H163+L163)</f>
        <v>22.874564459930312</v>
      </c>
    </row>
    <row r="164" spans="2:13" ht="16.5" thickBot="1">
      <c r="B164" s="157">
        <v>31</v>
      </c>
      <c r="C164" s="124" t="s">
        <v>231</v>
      </c>
      <c r="D164" s="125" t="s">
        <v>13</v>
      </c>
      <c r="E164" s="253">
        <v>2012</v>
      </c>
      <c r="F164" s="125" t="s">
        <v>14</v>
      </c>
      <c r="G164" s="128">
        <v>7.4247685185185194E-2</v>
      </c>
      <c r="H164" s="127">
        <f>SUM(G134/G164*100)</f>
        <v>20.467653936087295</v>
      </c>
      <c r="I164" s="126" t="s">
        <v>259</v>
      </c>
      <c r="J164" s="127">
        <v>0</v>
      </c>
      <c r="K164" s="126" t="s">
        <v>259</v>
      </c>
      <c r="L164" s="127">
        <v>0</v>
      </c>
      <c r="M164" s="129">
        <f>SUM(H164+J164)</f>
        <v>20.467653936087295</v>
      </c>
    </row>
    <row r="165" spans="2:13" ht="15.75"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</row>
    <row r="166" spans="2:13" s="7" customFormat="1" ht="22.5">
      <c r="B166" s="304" t="s">
        <v>7</v>
      </c>
      <c r="C166" s="304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</row>
    <row r="167" spans="2:13" ht="16.5" thickBot="1">
      <c r="B167" s="138"/>
      <c r="C167" s="139"/>
      <c r="D167" s="139"/>
      <c r="E167" s="137"/>
      <c r="F167" s="137"/>
      <c r="G167" s="137"/>
      <c r="H167" s="137"/>
      <c r="I167" s="137"/>
      <c r="J167" s="137"/>
      <c r="K167" s="137"/>
      <c r="L167" s="137"/>
      <c r="M167" s="137"/>
    </row>
    <row r="168" spans="2:13" ht="15.75">
      <c r="B168" s="112" t="s">
        <v>0</v>
      </c>
      <c r="C168" s="113" t="s">
        <v>1</v>
      </c>
      <c r="D168" s="113" t="s">
        <v>2</v>
      </c>
      <c r="E168" s="113" t="s">
        <v>3</v>
      </c>
      <c r="F168" s="113" t="s">
        <v>4</v>
      </c>
      <c r="G168" s="113" t="s">
        <v>67</v>
      </c>
      <c r="H168" s="113" t="s">
        <v>6</v>
      </c>
      <c r="I168" s="114" t="s">
        <v>68</v>
      </c>
      <c r="J168" s="114" t="s">
        <v>6</v>
      </c>
      <c r="K168" s="114" t="s">
        <v>12</v>
      </c>
      <c r="L168" s="114" t="s">
        <v>6</v>
      </c>
      <c r="M168" s="115" t="s">
        <v>11</v>
      </c>
    </row>
    <row r="169" spans="2:13" ht="15.75">
      <c r="B169" s="155">
        <v>1</v>
      </c>
      <c r="C169" s="141" t="s">
        <v>233</v>
      </c>
      <c r="D169" s="118" t="s">
        <v>242</v>
      </c>
      <c r="E169" s="118">
        <v>2009</v>
      </c>
      <c r="F169" s="118" t="s">
        <v>14</v>
      </c>
      <c r="G169" s="120">
        <v>2.2037037037037036E-2</v>
      </c>
      <c r="H169" s="121">
        <f>SUM(G170/G169*100)</f>
        <v>91.28151260504201</v>
      </c>
      <c r="I169" s="120">
        <v>5.5069444444444449E-2</v>
      </c>
      <c r="J169" s="121">
        <f>SUM(I171/I169*100)</f>
        <v>57.965531736023543</v>
      </c>
      <c r="K169" s="120">
        <v>6.3888888888888884E-3</v>
      </c>
      <c r="L169" s="121">
        <v>100</v>
      </c>
      <c r="M169" s="122">
        <f t="shared" ref="M169:M177" si="7">SUM(H169+J169+L169)</f>
        <v>249.24704434106556</v>
      </c>
    </row>
    <row r="170" spans="2:13" ht="15.75">
      <c r="B170" s="155">
        <v>2</v>
      </c>
      <c r="C170" s="141" t="s">
        <v>413</v>
      </c>
      <c r="D170" s="118" t="s">
        <v>15</v>
      </c>
      <c r="E170" s="118">
        <v>2007</v>
      </c>
      <c r="F170" s="118" t="s">
        <v>21</v>
      </c>
      <c r="G170" s="120">
        <v>2.011574074074074E-2</v>
      </c>
      <c r="H170" s="121">
        <v>100</v>
      </c>
      <c r="I170" s="120">
        <v>5.0648148148148144E-2</v>
      </c>
      <c r="J170" s="121">
        <f>SUM(I171/I170*100)</f>
        <v>63.025594149908606</v>
      </c>
      <c r="K170" s="120">
        <v>8.4375000000000006E-3</v>
      </c>
      <c r="L170" s="121">
        <f>SUM(K169/K170*100)</f>
        <v>75.720164609053484</v>
      </c>
      <c r="M170" s="122">
        <f t="shared" si="7"/>
        <v>238.7457587589621</v>
      </c>
    </row>
    <row r="171" spans="2:13" ht="15.75">
      <c r="B171" s="140">
        <v>3</v>
      </c>
      <c r="C171" s="141" t="s">
        <v>25</v>
      </c>
      <c r="D171" s="118" t="s">
        <v>241</v>
      </c>
      <c r="E171" s="118">
        <v>2008</v>
      </c>
      <c r="F171" s="118" t="s">
        <v>26</v>
      </c>
      <c r="G171" s="142">
        <v>3.5532407407407408E-2</v>
      </c>
      <c r="H171" s="143">
        <f>SUM(G170/G171*100)</f>
        <v>56.612377850162865</v>
      </c>
      <c r="I171" s="120">
        <v>3.1921296296296302E-2</v>
      </c>
      <c r="J171" s="121">
        <v>100</v>
      </c>
      <c r="K171" s="120">
        <v>1.0243055555555556E-2</v>
      </c>
      <c r="L171" s="121">
        <f>SUM(K169/K171*100)</f>
        <v>62.372881355932194</v>
      </c>
      <c r="M171" s="122">
        <f t="shared" si="7"/>
        <v>218.98525920609507</v>
      </c>
    </row>
    <row r="172" spans="2:13" ht="15.75">
      <c r="B172" s="155">
        <v>4</v>
      </c>
      <c r="C172" s="141" t="s">
        <v>235</v>
      </c>
      <c r="D172" s="118" t="s">
        <v>16</v>
      </c>
      <c r="E172" s="118">
        <v>2008</v>
      </c>
      <c r="F172" s="118" t="s">
        <v>5</v>
      </c>
      <c r="G172" s="120">
        <v>3.366898148148148E-2</v>
      </c>
      <c r="H172" s="121">
        <f>SUM(G170/G172*100)</f>
        <v>59.745617050532829</v>
      </c>
      <c r="I172" s="120">
        <v>3.5532407407407408E-2</v>
      </c>
      <c r="J172" s="121">
        <f>SUM(I171/I172*100)</f>
        <v>89.837133550488616</v>
      </c>
      <c r="K172" s="120">
        <v>9.618055555555555E-3</v>
      </c>
      <c r="L172" s="121">
        <f>SUM(K169/K172*100)</f>
        <v>66.4259927797834</v>
      </c>
      <c r="M172" s="122">
        <f t="shared" si="7"/>
        <v>216.00874338080484</v>
      </c>
    </row>
    <row r="173" spans="2:13" ht="15.75">
      <c r="B173" s="155">
        <v>5</v>
      </c>
      <c r="C173" s="141" t="s">
        <v>234</v>
      </c>
      <c r="D173" s="118" t="s">
        <v>242</v>
      </c>
      <c r="E173" s="118">
        <v>2008</v>
      </c>
      <c r="F173" s="118" t="s">
        <v>19</v>
      </c>
      <c r="G173" s="120">
        <v>3.5312500000000004E-2</v>
      </c>
      <c r="H173" s="121">
        <f>SUM(G170/G173*100)</f>
        <v>56.964929531301202</v>
      </c>
      <c r="I173" s="120">
        <v>3.3391203703703708E-2</v>
      </c>
      <c r="J173" s="121">
        <f>SUM(I171/I173*100)</f>
        <v>95.597920277296367</v>
      </c>
      <c r="K173" s="120">
        <v>1.0868055555555556E-2</v>
      </c>
      <c r="L173" s="121">
        <f>SUM(K169/K173*100)</f>
        <v>58.785942492012779</v>
      </c>
      <c r="M173" s="122">
        <f t="shared" si="7"/>
        <v>211.34879230061034</v>
      </c>
    </row>
    <row r="174" spans="2:13" ht="15.75">
      <c r="B174" s="155">
        <v>6</v>
      </c>
      <c r="C174" s="141" t="s">
        <v>385</v>
      </c>
      <c r="D174" s="119" t="s">
        <v>165</v>
      </c>
      <c r="E174" s="118">
        <v>2008</v>
      </c>
      <c r="F174" s="118" t="s">
        <v>5</v>
      </c>
      <c r="G174" s="120">
        <v>2.9861111111111113E-2</v>
      </c>
      <c r="H174" s="121">
        <f>SUM(G170/G174*100)</f>
        <v>67.364341085271306</v>
      </c>
      <c r="I174" s="120">
        <v>4.1944444444444444E-2</v>
      </c>
      <c r="J174" s="121">
        <f>SUM(I171/I174*100)</f>
        <v>76.103752759381919</v>
      </c>
      <c r="K174" s="120">
        <v>1.1458333333333334E-2</v>
      </c>
      <c r="L174" s="121">
        <f>SUM(K169/K174*100)</f>
        <v>55.757575757575751</v>
      </c>
      <c r="M174" s="122">
        <f t="shared" si="7"/>
        <v>199.22566960222898</v>
      </c>
    </row>
    <row r="175" spans="2:13" ht="15.75">
      <c r="B175" s="155">
        <v>7</v>
      </c>
      <c r="C175" s="141" t="s">
        <v>415</v>
      </c>
      <c r="D175" s="118" t="s">
        <v>16</v>
      </c>
      <c r="E175" s="118">
        <v>2007</v>
      </c>
      <c r="F175" s="118" t="s">
        <v>5</v>
      </c>
      <c r="G175" s="120">
        <v>2.8101851851851854E-2</v>
      </c>
      <c r="H175" s="121">
        <f>SUM(G170/G175*100)</f>
        <v>71.581548599670498</v>
      </c>
      <c r="I175" s="120">
        <v>4.2222222222222223E-2</v>
      </c>
      <c r="J175" s="121">
        <f>SUM(I171/I175*100)</f>
        <v>75.603070175438603</v>
      </c>
      <c r="K175" s="120">
        <v>2.1840277777777778E-2</v>
      </c>
      <c r="L175" s="121">
        <f>SUM(K169/K175*100)</f>
        <v>29.252782193958659</v>
      </c>
      <c r="M175" s="122">
        <f t="shared" si="7"/>
        <v>176.43740096906777</v>
      </c>
    </row>
    <row r="176" spans="2:13" ht="15.75">
      <c r="B176" s="155">
        <v>8</v>
      </c>
      <c r="C176" s="141" t="s">
        <v>414</v>
      </c>
      <c r="D176" s="118" t="s">
        <v>15</v>
      </c>
      <c r="E176" s="118">
        <v>2007</v>
      </c>
      <c r="F176" s="118" t="s">
        <v>5</v>
      </c>
      <c r="G176" s="120">
        <v>2.372685185185185E-2</v>
      </c>
      <c r="H176" s="121">
        <f>SUM(G170/G176*100)</f>
        <v>84.780487804878049</v>
      </c>
      <c r="I176" s="120">
        <v>7.0787037037037037E-2</v>
      </c>
      <c r="J176" s="121">
        <f>SUM(I171/I176*100)</f>
        <v>45.094833224329633</v>
      </c>
      <c r="K176" s="120">
        <v>1.4108796296296295E-2</v>
      </c>
      <c r="L176" s="121">
        <f>SUM(K169/K176*100)</f>
        <v>45.283018867924532</v>
      </c>
      <c r="M176" s="122">
        <f t="shared" si="7"/>
        <v>175.15833989713221</v>
      </c>
    </row>
    <row r="177" spans="2:13" ht="15.75">
      <c r="B177" s="140">
        <v>9</v>
      </c>
      <c r="C177" s="141" t="s">
        <v>162</v>
      </c>
      <c r="D177" s="118" t="s">
        <v>13</v>
      </c>
      <c r="E177" s="118">
        <v>2009</v>
      </c>
      <c r="F177" s="118" t="s">
        <v>14</v>
      </c>
      <c r="G177" s="120">
        <v>3.2696759259259259E-2</v>
      </c>
      <c r="H177" s="143">
        <f>SUM(G170/G177*100)</f>
        <v>61.522123893805301</v>
      </c>
      <c r="I177" s="120">
        <v>5.2789351851851851E-2</v>
      </c>
      <c r="J177" s="121">
        <f>SUM(I171/I177*100)</f>
        <v>60.469195351896524</v>
      </c>
      <c r="K177" s="120">
        <v>1.3263888888888889E-2</v>
      </c>
      <c r="L177" s="121">
        <f>SUM(K169/K177*100)</f>
        <v>48.167539267015705</v>
      </c>
      <c r="M177" s="122">
        <f t="shared" si="7"/>
        <v>170.15885851271753</v>
      </c>
    </row>
    <row r="178" spans="2:13" ht="15.75">
      <c r="B178" s="155">
        <v>10</v>
      </c>
      <c r="C178" s="141" t="s">
        <v>237</v>
      </c>
      <c r="D178" s="118" t="s">
        <v>13</v>
      </c>
      <c r="E178" s="118">
        <v>2009</v>
      </c>
      <c r="F178" s="118" t="s">
        <v>14</v>
      </c>
      <c r="G178" s="120">
        <v>2.388888888888889E-2</v>
      </c>
      <c r="H178" s="121">
        <f>SUM(G170/G178*100)</f>
        <v>84.205426356589143</v>
      </c>
      <c r="I178" s="120">
        <v>4.6516203703703705E-2</v>
      </c>
      <c r="J178" s="121">
        <f>SUM(I171/I178*100)</f>
        <v>68.62403582980842</v>
      </c>
      <c r="K178" s="119" t="s">
        <v>259</v>
      </c>
      <c r="L178" s="121">
        <v>0</v>
      </c>
      <c r="M178" s="122">
        <f>SUM(H178+J178)</f>
        <v>152.82946218639756</v>
      </c>
    </row>
    <row r="179" spans="2:13" ht="15.75">
      <c r="B179" s="140">
        <v>11</v>
      </c>
      <c r="C179" s="141" t="s">
        <v>157</v>
      </c>
      <c r="D179" s="118" t="s">
        <v>13</v>
      </c>
      <c r="E179" s="118">
        <v>2010</v>
      </c>
      <c r="F179" s="118" t="s">
        <v>14</v>
      </c>
      <c r="G179" s="119" t="s">
        <v>259</v>
      </c>
      <c r="H179" s="143">
        <v>0</v>
      </c>
      <c r="I179" s="120">
        <v>3.7569444444444447E-2</v>
      </c>
      <c r="J179" s="121">
        <f>SUM(I171/I179*100)</f>
        <v>84.96611213801603</v>
      </c>
      <c r="K179" s="120">
        <v>1.5590277777777778E-2</v>
      </c>
      <c r="L179" s="121">
        <f>SUM(K169/K179*100)</f>
        <v>40.979955456570153</v>
      </c>
      <c r="M179" s="122">
        <f>SUM(J179+L179)</f>
        <v>125.94606759458618</v>
      </c>
    </row>
    <row r="180" spans="2:13" ht="15.75">
      <c r="B180" s="140">
        <v>12</v>
      </c>
      <c r="C180" s="141" t="s">
        <v>160</v>
      </c>
      <c r="D180" s="118" t="s">
        <v>13</v>
      </c>
      <c r="E180" s="118">
        <v>2008</v>
      </c>
      <c r="F180" s="118" t="s">
        <v>14</v>
      </c>
      <c r="G180" s="142">
        <v>3.2152777777777773E-2</v>
      </c>
      <c r="H180" s="143">
        <f>SUM(G170/G180*100)</f>
        <v>62.562994960403174</v>
      </c>
      <c r="I180" s="119" t="s">
        <v>259</v>
      </c>
      <c r="J180" s="121">
        <v>0</v>
      </c>
      <c r="K180" s="120">
        <v>1.8483796296296297E-2</v>
      </c>
      <c r="L180" s="121">
        <f>SUM(K169/K180*100)</f>
        <v>34.564809016906693</v>
      </c>
      <c r="M180" s="122">
        <f>SUM(H180+L180)</f>
        <v>97.127803977309867</v>
      </c>
    </row>
    <row r="181" spans="2:13" ht="15.75">
      <c r="B181" s="155">
        <v>13</v>
      </c>
      <c r="C181" s="141" t="s">
        <v>416</v>
      </c>
      <c r="D181" s="119" t="s">
        <v>165</v>
      </c>
      <c r="E181" s="118">
        <v>2008</v>
      </c>
      <c r="F181" s="118" t="s">
        <v>5</v>
      </c>
      <c r="G181" s="120">
        <v>5.5555555555555552E-2</v>
      </c>
      <c r="H181" s="121">
        <f>SUM(G170/G181*100)</f>
        <v>36.208333333333329</v>
      </c>
      <c r="I181" s="120">
        <v>7.3344907407407414E-2</v>
      </c>
      <c r="J181" s="121">
        <f>SUM(I171/I181*100)</f>
        <v>43.522171374467419</v>
      </c>
      <c r="K181" s="120">
        <v>5.6446759259259259E-2</v>
      </c>
      <c r="L181" s="121">
        <f>SUM(K169/K181*100)</f>
        <v>11.318433463194586</v>
      </c>
      <c r="M181" s="122">
        <f>SUM(H181+J181+L181)</f>
        <v>91.048938170995328</v>
      </c>
    </row>
    <row r="182" spans="2:13" ht="15.75">
      <c r="B182" s="155">
        <v>14</v>
      </c>
      <c r="C182" s="141" t="s">
        <v>386</v>
      </c>
      <c r="D182" s="119" t="s">
        <v>165</v>
      </c>
      <c r="E182" s="118">
        <v>2011</v>
      </c>
      <c r="F182" s="118" t="s">
        <v>5</v>
      </c>
      <c r="G182" s="120">
        <v>7.7650462962962963E-2</v>
      </c>
      <c r="H182" s="121">
        <f>SUM(G170/G182*100)</f>
        <v>25.905500074526756</v>
      </c>
      <c r="I182" s="120">
        <v>7.4039351851851856E-2</v>
      </c>
      <c r="J182" s="121">
        <f>SUM(I171/I182*100)</f>
        <v>43.11395966859466</v>
      </c>
      <c r="K182" s="120">
        <v>6.5775462962962966E-2</v>
      </c>
      <c r="L182" s="121">
        <f>SUM(K169/K182*100)</f>
        <v>9.7131796586310042</v>
      </c>
      <c r="M182" s="122">
        <f>SUM(H182+J182+L182)</f>
        <v>78.732639401752422</v>
      </c>
    </row>
    <row r="183" spans="2:13" ht="16.5" thickBot="1">
      <c r="B183" s="157">
        <v>15</v>
      </c>
      <c r="C183" s="145" t="s">
        <v>417</v>
      </c>
      <c r="D183" s="125" t="s">
        <v>13</v>
      </c>
      <c r="E183" s="125">
        <v>2008</v>
      </c>
      <c r="F183" s="125" t="s">
        <v>5</v>
      </c>
      <c r="G183" s="128">
        <v>7.0706018518518529E-2</v>
      </c>
      <c r="H183" s="127">
        <f>SUM(G170/G183*100)</f>
        <v>28.449828122442295</v>
      </c>
      <c r="I183" s="126" t="s">
        <v>259</v>
      </c>
      <c r="J183" s="127">
        <v>0</v>
      </c>
      <c r="K183" s="128">
        <v>1.951388888888889E-2</v>
      </c>
      <c r="L183" s="127">
        <f>SUM(K169/K183*100)</f>
        <v>32.740213523131665</v>
      </c>
      <c r="M183" s="129">
        <f>SUM(H183+L183)</f>
        <v>61.190041645573956</v>
      </c>
    </row>
  </sheetData>
  <mergeCells count="7">
    <mergeCell ref="B166:C166"/>
    <mergeCell ref="B131:C131"/>
    <mergeCell ref="B66:C66"/>
    <mergeCell ref="B74:C74"/>
    <mergeCell ref="B88:C88"/>
    <mergeCell ref="B100:C100"/>
    <mergeCell ref="B113:C1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4"/>
  <sheetViews>
    <sheetView topLeftCell="A127" workbookViewId="0">
      <selection activeCell="D161" sqref="D161"/>
    </sheetView>
  </sheetViews>
  <sheetFormatPr defaultRowHeight="15"/>
  <cols>
    <col min="3" max="3" width="23" customWidth="1"/>
    <col min="4" max="4" width="27.5703125" customWidth="1"/>
    <col min="8" max="8" width="11.28515625" customWidth="1"/>
    <col min="11" max="11" width="10.28515625" customWidth="1"/>
    <col min="13" max="13" width="9.140625" style="100"/>
  </cols>
  <sheetData>
    <row r="1" spans="2:13" ht="20.25">
      <c r="D1" s="103" t="s">
        <v>268</v>
      </c>
      <c r="E1" s="103"/>
      <c r="F1" s="103"/>
      <c r="G1" s="103"/>
      <c r="H1" s="103"/>
    </row>
    <row r="2" spans="2:13" ht="20.25">
      <c r="C2" s="107"/>
      <c r="D2" s="103" t="s">
        <v>269</v>
      </c>
      <c r="E2" s="103"/>
      <c r="F2" s="103"/>
      <c r="G2" s="103"/>
      <c r="H2" s="103"/>
    </row>
    <row r="3" spans="2:13" ht="20.25">
      <c r="D3" s="103" t="s">
        <v>288</v>
      </c>
      <c r="E3" s="103"/>
      <c r="F3" s="103"/>
      <c r="G3" s="103"/>
      <c r="H3" s="103"/>
    </row>
    <row r="5" spans="2:13" ht="22.5">
      <c r="B5" s="102" t="s">
        <v>69</v>
      </c>
    </row>
    <row r="6" spans="2:13" ht="15.75" thickBot="1"/>
    <row r="7" spans="2:13" ht="15.75">
      <c r="B7" s="229" t="s">
        <v>0</v>
      </c>
      <c r="C7" s="114" t="s">
        <v>1</v>
      </c>
      <c r="D7" s="114" t="s">
        <v>2</v>
      </c>
      <c r="E7" s="114" t="s">
        <v>3</v>
      </c>
      <c r="F7" s="114" t="s">
        <v>4</v>
      </c>
      <c r="G7" s="114" t="s">
        <v>12</v>
      </c>
      <c r="H7" s="114" t="s">
        <v>6</v>
      </c>
      <c r="I7" s="114" t="s">
        <v>67</v>
      </c>
      <c r="J7" s="114" t="s">
        <v>6</v>
      </c>
      <c r="K7" s="114" t="s">
        <v>289</v>
      </c>
      <c r="L7" s="114" t="s">
        <v>6</v>
      </c>
      <c r="M7" s="115" t="s">
        <v>11</v>
      </c>
    </row>
    <row r="8" spans="2:13" ht="15.75">
      <c r="B8" s="155">
        <v>1</v>
      </c>
      <c r="C8" s="154" t="s">
        <v>89</v>
      </c>
      <c r="D8" s="119" t="s">
        <v>260</v>
      </c>
      <c r="E8" s="119">
        <v>2002</v>
      </c>
      <c r="F8" s="119" t="s">
        <v>65</v>
      </c>
      <c r="G8" s="254">
        <v>6.3773148148148148E-3</v>
      </c>
      <c r="H8" s="121">
        <f>SUM(G12/G8*100)</f>
        <v>99.818511796733205</v>
      </c>
      <c r="I8" s="120">
        <v>1.7627314814814814E-2</v>
      </c>
      <c r="J8" s="121">
        <f>SUM(I23/I8*100)</f>
        <v>98.292843072882462</v>
      </c>
      <c r="K8" s="120">
        <v>1.2337962962962962E-2</v>
      </c>
      <c r="L8" s="121">
        <v>100</v>
      </c>
      <c r="M8" s="122">
        <f t="shared" ref="M8:M17" si="0">SUM(H8+J8+L8)</f>
        <v>298.11135486961564</v>
      </c>
    </row>
    <row r="9" spans="2:13" ht="15.75">
      <c r="B9" s="155">
        <v>2</v>
      </c>
      <c r="C9" s="154" t="s">
        <v>70</v>
      </c>
      <c r="D9" s="119" t="s">
        <v>260</v>
      </c>
      <c r="E9" s="119">
        <v>1994</v>
      </c>
      <c r="F9" s="119" t="s">
        <v>64</v>
      </c>
      <c r="G9" s="120">
        <v>6.7013888888888887E-3</v>
      </c>
      <c r="H9" s="121">
        <f>SUM(G12/G9*100)</f>
        <v>94.991364421416236</v>
      </c>
      <c r="I9" s="120">
        <v>1.7534722222222222E-2</v>
      </c>
      <c r="J9" s="121">
        <f>SUM(I23/I9*100)</f>
        <v>98.811881188118804</v>
      </c>
      <c r="K9" s="120">
        <v>1.2499999999999999E-2</v>
      </c>
      <c r="L9" s="121">
        <f>SUM(K8/K9*100)</f>
        <v>98.703703703703709</v>
      </c>
      <c r="M9" s="122">
        <f t="shared" si="0"/>
        <v>292.50694931323875</v>
      </c>
    </row>
    <row r="10" spans="2:13" ht="15.75">
      <c r="B10" s="155">
        <v>3</v>
      </c>
      <c r="C10" s="154" t="s">
        <v>92</v>
      </c>
      <c r="D10" s="119" t="s">
        <v>16</v>
      </c>
      <c r="E10" s="119">
        <v>2001</v>
      </c>
      <c r="F10" s="119" t="s">
        <v>33</v>
      </c>
      <c r="G10" s="120">
        <v>6.6319444444444446E-3</v>
      </c>
      <c r="H10" s="121">
        <f>SUM(G12/G10*100)</f>
        <v>95.986038394415345</v>
      </c>
      <c r="I10" s="120">
        <v>1.7974537037037035E-2</v>
      </c>
      <c r="J10" s="121">
        <f>SUM(I23/I10*100)</f>
        <v>96.394075981970389</v>
      </c>
      <c r="K10" s="120">
        <v>1.2766203703703703E-2</v>
      </c>
      <c r="L10" s="121">
        <f>SUM(K8/K10*100)</f>
        <v>96.645512239347227</v>
      </c>
      <c r="M10" s="122">
        <f t="shared" si="0"/>
        <v>289.02562661573296</v>
      </c>
    </row>
    <row r="11" spans="2:13" ht="15.75">
      <c r="B11" s="155">
        <v>4</v>
      </c>
      <c r="C11" s="154" t="s">
        <v>76</v>
      </c>
      <c r="D11" s="119" t="s">
        <v>260</v>
      </c>
      <c r="E11" s="119">
        <v>1997</v>
      </c>
      <c r="F11" s="119" t="s">
        <v>64</v>
      </c>
      <c r="G11" s="120">
        <v>6.8055555555555569E-3</v>
      </c>
      <c r="H11" s="121">
        <f>SUM(G12/G11*100)</f>
        <v>93.537414965986372</v>
      </c>
      <c r="I11" s="120">
        <v>1.8333333333333333E-2</v>
      </c>
      <c r="J11" s="121">
        <f>SUM(I23/I11*100)</f>
        <v>94.507575757575751</v>
      </c>
      <c r="K11" s="120">
        <v>1.3032407407407407E-2</v>
      </c>
      <c r="L11" s="121">
        <f>SUM(K8/K11*100)</f>
        <v>94.671403197158071</v>
      </c>
      <c r="M11" s="122">
        <f t="shared" si="0"/>
        <v>282.71639392072018</v>
      </c>
    </row>
    <row r="12" spans="2:13" ht="15.75">
      <c r="B12" s="155">
        <v>5</v>
      </c>
      <c r="C12" s="154" t="s">
        <v>253</v>
      </c>
      <c r="D12" s="119" t="s">
        <v>165</v>
      </c>
      <c r="E12" s="119">
        <v>1994</v>
      </c>
      <c r="F12" s="119" t="s">
        <v>64</v>
      </c>
      <c r="G12" s="254">
        <v>6.3657407407407404E-3</v>
      </c>
      <c r="H12" s="121">
        <v>100</v>
      </c>
      <c r="I12" s="120">
        <v>1.9432870370370371E-2</v>
      </c>
      <c r="J12" s="121">
        <f>SUM(I23/I12*100)</f>
        <v>89.160214413341265</v>
      </c>
      <c r="K12" s="120">
        <v>1.3379629629629628E-2</v>
      </c>
      <c r="L12" s="121">
        <f>SUM(K8/K12*100)</f>
        <v>92.214532871972324</v>
      </c>
      <c r="M12" s="122">
        <f t="shared" si="0"/>
        <v>281.37474728531356</v>
      </c>
    </row>
    <row r="13" spans="2:13" ht="15.75">
      <c r="B13" s="155">
        <v>6</v>
      </c>
      <c r="C13" s="154" t="s">
        <v>72</v>
      </c>
      <c r="D13" s="119" t="s">
        <v>273</v>
      </c>
      <c r="E13" s="119">
        <v>1983</v>
      </c>
      <c r="F13" s="119" t="s">
        <v>65</v>
      </c>
      <c r="G13" s="120">
        <v>6.8981481481481489E-3</v>
      </c>
      <c r="H13" s="121">
        <f>SUM(G12/G13*100)</f>
        <v>92.281879194630861</v>
      </c>
      <c r="I13" s="120">
        <v>1.9305555555555555E-2</v>
      </c>
      <c r="J13" s="121">
        <f>SUM(I23/I13*100)</f>
        <v>89.748201438848923</v>
      </c>
      <c r="K13" s="120">
        <v>1.315972222222222E-2</v>
      </c>
      <c r="L13" s="121">
        <f>SUM(K8/K13*100)</f>
        <v>93.755496921723847</v>
      </c>
      <c r="M13" s="122">
        <f t="shared" si="0"/>
        <v>275.78557755520364</v>
      </c>
    </row>
    <row r="14" spans="2:13" ht="15.75">
      <c r="B14" s="155">
        <v>7</v>
      </c>
      <c r="C14" s="154" t="s">
        <v>264</v>
      </c>
      <c r="D14" s="119" t="s">
        <v>165</v>
      </c>
      <c r="E14" s="119">
        <v>2000</v>
      </c>
      <c r="F14" s="119" t="s">
        <v>34</v>
      </c>
      <c r="G14" s="120">
        <v>7.2222222222222228E-3</v>
      </c>
      <c r="H14" s="121">
        <f>SUM(G8/G14*100)</f>
        <v>88.301282051282044</v>
      </c>
      <c r="I14" s="120">
        <v>1.9004629629629632E-2</v>
      </c>
      <c r="J14" s="121">
        <f>SUM(I23/I14*100)</f>
        <v>91.16930572472593</v>
      </c>
      <c r="K14" s="120">
        <v>1.292824074074074E-2</v>
      </c>
      <c r="L14" s="121">
        <f>SUM(K8/K14*100)</f>
        <v>95.434198746642792</v>
      </c>
      <c r="M14" s="122">
        <f t="shared" si="0"/>
        <v>274.90478652265074</v>
      </c>
    </row>
    <row r="15" spans="2:13" ht="15.75">
      <c r="B15" s="155">
        <v>8</v>
      </c>
      <c r="C15" s="154" t="s">
        <v>80</v>
      </c>
      <c r="D15" s="119" t="s">
        <v>260</v>
      </c>
      <c r="E15" s="119">
        <v>1999</v>
      </c>
      <c r="F15" s="119" t="s">
        <v>65</v>
      </c>
      <c r="G15" s="120">
        <v>6.6898148148148142E-3</v>
      </c>
      <c r="H15" s="121">
        <f>SUM(G12/G15*100)</f>
        <v>95.155709342560556</v>
      </c>
      <c r="I15" s="120">
        <v>1.9895833333333331E-2</v>
      </c>
      <c r="J15" s="121">
        <f>SUM(I23/I15*100)</f>
        <v>87.085514834205938</v>
      </c>
      <c r="K15" s="120">
        <v>1.3923611111111111E-2</v>
      </c>
      <c r="L15" s="121">
        <f>SUM(K8/K15*100)</f>
        <v>88.611803823773897</v>
      </c>
      <c r="M15" s="122">
        <f t="shared" si="0"/>
        <v>270.85302800054035</v>
      </c>
    </row>
    <row r="16" spans="2:13" ht="15.75">
      <c r="B16" s="155">
        <v>9</v>
      </c>
      <c r="C16" s="154" t="s">
        <v>290</v>
      </c>
      <c r="D16" s="119" t="s">
        <v>165</v>
      </c>
      <c r="E16" s="119">
        <v>1999</v>
      </c>
      <c r="F16" s="119" t="s">
        <v>33</v>
      </c>
      <c r="G16" s="120">
        <v>7.4189814814814813E-3</v>
      </c>
      <c r="H16" s="121">
        <f>SUM(G8/G16*100)</f>
        <v>85.959438377535108</v>
      </c>
      <c r="I16" s="120">
        <v>1.9131944444444444E-2</v>
      </c>
      <c r="J16" s="121">
        <f>SUM(I23/I16*100)</f>
        <v>90.562613430127044</v>
      </c>
      <c r="K16" s="120">
        <v>1.4224537037037037E-2</v>
      </c>
      <c r="L16" s="121">
        <f>SUM(K8/K16*100)</f>
        <v>86.73718470301057</v>
      </c>
      <c r="M16" s="122">
        <f t="shared" si="0"/>
        <v>263.25923651067274</v>
      </c>
    </row>
    <row r="17" spans="2:13" ht="15.75">
      <c r="B17" s="155">
        <v>10</v>
      </c>
      <c r="C17" s="154" t="s">
        <v>172</v>
      </c>
      <c r="D17" s="119" t="s">
        <v>166</v>
      </c>
      <c r="E17" s="119">
        <v>1996</v>
      </c>
      <c r="F17" s="119" t="s">
        <v>33</v>
      </c>
      <c r="G17" s="120">
        <v>7.5231481481481477E-3</v>
      </c>
      <c r="H17" s="121">
        <f>SUM(G8/G17*100)</f>
        <v>84.769230769230774</v>
      </c>
      <c r="I17" s="120">
        <v>2.0405092592592593E-2</v>
      </c>
      <c r="J17" s="121">
        <f>SUM(I23/I17*100)</f>
        <v>84.912081678956326</v>
      </c>
      <c r="K17" s="120">
        <v>1.4317129629629631E-2</v>
      </c>
      <c r="L17" s="121">
        <f>SUM(K8/K17*100)</f>
        <v>86.176232821341941</v>
      </c>
      <c r="M17" s="122">
        <f t="shared" si="0"/>
        <v>255.85754526952906</v>
      </c>
    </row>
    <row r="18" spans="2:13" ht="15.75">
      <c r="B18" s="155">
        <v>11</v>
      </c>
      <c r="C18" s="154" t="s">
        <v>293</v>
      </c>
      <c r="D18" s="119" t="s">
        <v>165</v>
      </c>
      <c r="E18" s="119">
        <v>1999</v>
      </c>
      <c r="F18" s="119" t="s">
        <v>34</v>
      </c>
      <c r="G18" s="120">
        <v>8.0555555555555554E-3</v>
      </c>
      <c r="H18" s="121">
        <f>SUM(G12/G18*100)</f>
        <v>79.022988505747122</v>
      </c>
      <c r="I18" s="120">
        <v>1.9629629629629629E-2</v>
      </c>
      <c r="J18" s="121">
        <f>SUM(I23/I18*100)</f>
        <v>88.266509433962256</v>
      </c>
      <c r="K18" s="120">
        <v>1.5300925925925926E-2</v>
      </c>
      <c r="L18" s="121">
        <f>SUM(K8/K18*100)</f>
        <v>80.635400907715564</v>
      </c>
      <c r="M18" s="122">
        <f>SUM(H18+J18+L18)</f>
        <v>247.92489884742494</v>
      </c>
    </row>
    <row r="19" spans="2:13" ht="15.75">
      <c r="B19" s="155">
        <v>12</v>
      </c>
      <c r="C19" s="154" t="s">
        <v>294</v>
      </c>
      <c r="D19" s="119" t="s">
        <v>273</v>
      </c>
      <c r="E19" s="119">
        <v>1989</v>
      </c>
      <c r="F19" s="119" t="s">
        <v>19</v>
      </c>
      <c r="G19" s="120">
        <v>8.0902777777777778E-3</v>
      </c>
      <c r="H19" s="121">
        <f>SUM(G12/G19*100)</f>
        <v>78.683834048640904</v>
      </c>
      <c r="I19" s="120">
        <v>2.3668981481481485E-2</v>
      </c>
      <c r="J19" s="121">
        <f>SUM(I23/I19*100)</f>
        <v>73.202933985330048</v>
      </c>
      <c r="K19" s="120">
        <v>1.3703703703703704E-2</v>
      </c>
      <c r="L19" s="121">
        <f>SUM(K8/K19*100)</f>
        <v>90.033783783783775</v>
      </c>
      <c r="M19" s="122">
        <f t="shared" ref="M19:M26" si="1">SUM(H19+J19+L19)</f>
        <v>241.92055181775473</v>
      </c>
    </row>
    <row r="20" spans="2:13" ht="15.75">
      <c r="B20" s="155">
        <v>13</v>
      </c>
      <c r="C20" s="154" t="s">
        <v>295</v>
      </c>
      <c r="D20" s="119" t="s">
        <v>273</v>
      </c>
      <c r="E20" s="119">
        <v>2000</v>
      </c>
      <c r="F20" s="119" t="s">
        <v>33</v>
      </c>
      <c r="G20" s="120">
        <v>8.9236111111111113E-3</v>
      </c>
      <c r="H20" s="121">
        <f>SUM(G8/G20*100)</f>
        <v>71.465629053177693</v>
      </c>
      <c r="I20" s="120">
        <v>2.5127314814814811E-2</v>
      </c>
      <c r="J20" s="121">
        <f>SUM(I23/I20*100)</f>
        <v>68.954398894518661</v>
      </c>
      <c r="K20" s="120">
        <v>1.712962962962963E-2</v>
      </c>
      <c r="L20" s="121">
        <f>SUM(K8/K20*100)</f>
        <v>72.027027027027017</v>
      </c>
      <c r="M20" s="122">
        <f t="shared" si="1"/>
        <v>212.44705497472336</v>
      </c>
    </row>
    <row r="21" spans="2:13" ht="15.75">
      <c r="B21" s="155">
        <v>14</v>
      </c>
      <c r="C21" s="154" t="s">
        <v>297</v>
      </c>
      <c r="D21" s="119" t="s">
        <v>260</v>
      </c>
      <c r="E21" s="119">
        <v>1984</v>
      </c>
      <c r="F21" s="119" t="s">
        <v>5</v>
      </c>
      <c r="G21" s="120">
        <v>1.0960648148148148E-2</v>
      </c>
      <c r="H21" s="121">
        <f>SUM(G8/G21*100)</f>
        <v>58.183738120380148</v>
      </c>
      <c r="I21" s="120">
        <v>2.6099537037037036E-2</v>
      </c>
      <c r="J21" s="121">
        <f>SUM(I23/I21*100)</f>
        <v>66.385809312638571</v>
      </c>
      <c r="K21" s="120">
        <v>1.681712962962963E-2</v>
      </c>
      <c r="L21" s="121">
        <f>SUM(K8/K21*100)</f>
        <v>73.365450791465918</v>
      </c>
      <c r="M21" s="122">
        <f t="shared" si="1"/>
        <v>197.93499822448464</v>
      </c>
    </row>
    <row r="22" spans="2:13" ht="15.75">
      <c r="B22" s="155">
        <v>15</v>
      </c>
      <c r="C22" s="154" t="s">
        <v>178</v>
      </c>
      <c r="D22" s="119" t="s">
        <v>273</v>
      </c>
      <c r="E22" s="119">
        <v>1954</v>
      </c>
      <c r="F22" s="119" t="s">
        <v>64</v>
      </c>
      <c r="G22" s="120">
        <v>9.1898148148148139E-3</v>
      </c>
      <c r="H22" s="121">
        <f>SUM(G12/G22*100)</f>
        <v>69.269521410579344</v>
      </c>
      <c r="I22" s="120">
        <v>2.7118055555555552E-2</v>
      </c>
      <c r="J22" s="121">
        <f>SUM(I23/I22*100)</f>
        <v>63.892445582586433</v>
      </c>
      <c r="K22" s="120">
        <v>2.0081018518518519E-2</v>
      </c>
      <c r="L22" s="121">
        <f>SUM(K8/K22*100)</f>
        <v>61.440922190201718</v>
      </c>
      <c r="M22" s="122">
        <f t="shared" si="1"/>
        <v>194.60288918336749</v>
      </c>
    </row>
    <row r="23" spans="2:13" ht="15.75">
      <c r="B23" s="155">
        <v>16</v>
      </c>
      <c r="C23" s="154" t="s">
        <v>83</v>
      </c>
      <c r="D23" s="119" t="s">
        <v>13</v>
      </c>
      <c r="E23" s="119">
        <v>1994</v>
      </c>
      <c r="F23" s="119" t="s">
        <v>65</v>
      </c>
      <c r="G23" s="120">
        <v>7.2106481481481475E-3</v>
      </c>
      <c r="H23" s="121">
        <f>SUM(G12/G23*100)</f>
        <v>88.282504012841088</v>
      </c>
      <c r="I23" s="254">
        <v>1.7326388888888888E-2</v>
      </c>
      <c r="J23" s="255">
        <v>100</v>
      </c>
      <c r="K23" s="119" t="s">
        <v>259</v>
      </c>
      <c r="L23" s="121">
        <v>0</v>
      </c>
      <c r="M23" s="122">
        <f t="shared" si="1"/>
        <v>188.28250401284109</v>
      </c>
    </row>
    <row r="24" spans="2:13" ht="15.75">
      <c r="B24" s="155">
        <v>17</v>
      </c>
      <c r="C24" s="154" t="s">
        <v>258</v>
      </c>
      <c r="D24" s="119" t="s">
        <v>165</v>
      </c>
      <c r="E24" s="119">
        <v>1999</v>
      </c>
      <c r="F24" s="119" t="s">
        <v>33</v>
      </c>
      <c r="G24" s="120">
        <v>6.8865740740740736E-3</v>
      </c>
      <c r="H24" s="121">
        <f>SUM(G12/G24*100)</f>
        <v>92.436974789915965</v>
      </c>
      <c r="I24" s="120">
        <v>1.909722222222222E-2</v>
      </c>
      <c r="J24" s="121">
        <f>SUM(I23/I24*100)</f>
        <v>90.727272727272734</v>
      </c>
      <c r="K24" s="119" t="s">
        <v>259</v>
      </c>
      <c r="L24" s="121">
        <v>0</v>
      </c>
      <c r="M24" s="122">
        <f t="shared" si="1"/>
        <v>183.1642475171887</v>
      </c>
    </row>
    <row r="25" spans="2:13" ht="15.75">
      <c r="B25" s="155">
        <v>18</v>
      </c>
      <c r="C25" s="154" t="s">
        <v>291</v>
      </c>
      <c r="D25" s="119" t="s">
        <v>16</v>
      </c>
      <c r="E25" s="119">
        <v>1996</v>
      </c>
      <c r="F25" s="119" t="s">
        <v>33</v>
      </c>
      <c r="G25" s="120">
        <v>7.5694444444444446E-3</v>
      </c>
      <c r="H25" s="121">
        <f>SUM(G12/G25*100)</f>
        <v>84.097859327217122</v>
      </c>
      <c r="I25" s="120">
        <v>2.074074074074074E-2</v>
      </c>
      <c r="J25" s="121">
        <f>SUM(I23/I25*100)</f>
        <v>83.537946428571431</v>
      </c>
      <c r="K25" s="119" t="s">
        <v>259</v>
      </c>
      <c r="L25" s="121">
        <v>0</v>
      </c>
      <c r="M25" s="122">
        <f t="shared" si="1"/>
        <v>167.63580575578857</v>
      </c>
    </row>
    <row r="26" spans="2:13" ht="15.75">
      <c r="B26" s="155">
        <v>19</v>
      </c>
      <c r="C26" s="154" t="s">
        <v>292</v>
      </c>
      <c r="D26" s="119" t="s">
        <v>16</v>
      </c>
      <c r="E26" s="119">
        <v>1998</v>
      </c>
      <c r="F26" s="119" t="s">
        <v>33</v>
      </c>
      <c r="G26" s="120">
        <v>8.0092592592592594E-3</v>
      </c>
      <c r="H26" s="121">
        <f>SUM(G12/G26*100)</f>
        <v>79.479768786127153</v>
      </c>
      <c r="I26" s="120">
        <v>2.013888888888889E-2</v>
      </c>
      <c r="J26" s="121">
        <f>SUM(I23/I26*100)</f>
        <v>86.034482758620683</v>
      </c>
      <c r="K26" s="119" t="s">
        <v>259</v>
      </c>
      <c r="L26" s="121">
        <v>0</v>
      </c>
      <c r="M26" s="122">
        <f t="shared" si="1"/>
        <v>165.51425154474782</v>
      </c>
    </row>
    <row r="27" spans="2:13" ht="15.75">
      <c r="B27" s="155">
        <v>20</v>
      </c>
      <c r="C27" s="154" t="s">
        <v>296</v>
      </c>
      <c r="D27" s="119" t="s">
        <v>260</v>
      </c>
      <c r="E27" s="119">
        <v>1984</v>
      </c>
      <c r="F27" s="119" t="s">
        <v>34</v>
      </c>
      <c r="G27" s="120">
        <v>9.4907407407407406E-3</v>
      </c>
      <c r="H27" s="121">
        <f>SUM(G8/G27*100)</f>
        <v>67.195121951219519</v>
      </c>
      <c r="I27" s="120">
        <v>2.6782407407407408E-2</v>
      </c>
      <c r="J27" s="121">
        <f>SUM(I23/I27*100)</f>
        <v>64.693171996542773</v>
      </c>
      <c r="K27" s="119" t="s">
        <v>259</v>
      </c>
      <c r="L27" s="121">
        <v>0</v>
      </c>
      <c r="M27" s="122">
        <f>SUM(H27+J27+L27)</f>
        <v>131.88829394776229</v>
      </c>
    </row>
    <row r="28" spans="2:13" ht="16.5" thickBot="1">
      <c r="B28" s="157">
        <v>21</v>
      </c>
      <c r="C28" s="156" t="s">
        <v>298</v>
      </c>
      <c r="D28" s="126" t="s">
        <v>260</v>
      </c>
      <c r="E28" s="126">
        <v>1984</v>
      </c>
      <c r="F28" s="126" t="s">
        <v>5</v>
      </c>
      <c r="G28" s="128">
        <v>1.7488425925925925E-2</v>
      </c>
      <c r="H28" s="127">
        <f>SUM(G8/G28*100)</f>
        <v>36.465916611515553</v>
      </c>
      <c r="I28" s="128">
        <v>3.019675925925926E-2</v>
      </c>
      <c r="J28" s="127">
        <f>SUM(I23/I28*100)</f>
        <v>57.378305864315827</v>
      </c>
      <c r="K28" s="126" t="s">
        <v>259</v>
      </c>
      <c r="L28" s="127">
        <v>0</v>
      </c>
      <c r="M28" s="129">
        <f>SUM(H28+J28+L28)</f>
        <v>93.844222475831373</v>
      </c>
    </row>
    <row r="29" spans="2:13" ht="15.75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7"/>
    </row>
    <row r="30" spans="2:13" ht="22.5">
      <c r="B30" s="102" t="s">
        <v>66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7"/>
    </row>
    <row r="31" spans="2:13" ht="16.5" thickBo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7"/>
    </row>
    <row r="32" spans="2:13" ht="15.75">
      <c r="B32" s="229" t="s">
        <v>0</v>
      </c>
      <c r="C32" s="114" t="s">
        <v>1</v>
      </c>
      <c r="D32" s="114" t="s">
        <v>2</v>
      </c>
      <c r="E32" s="114" t="s">
        <v>3</v>
      </c>
      <c r="F32" s="114" t="s">
        <v>4</v>
      </c>
      <c r="G32" s="114" t="s">
        <v>12</v>
      </c>
      <c r="H32" s="114" t="s">
        <v>6</v>
      </c>
      <c r="I32" s="114" t="s">
        <v>67</v>
      </c>
      <c r="J32" s="114" t="s">
        <v>6</v>
      </c>
      <c r="K32" s="114" t="s">
        <v>289</v>
      </c>
      <c r="L32" s="114" t="s">
        <v>6</v>
      </c>
      <c r="M32" s="115" t="s">
        <v>11</v>
      </c>
    </row>
    <row r="33" spans="2:13" ht="15.75">
      <c r="B33" s="155">
        <v>1</v>
      </c>
      <c r="C33" s="154" t="s">
        <v>51</v>
      </c>
      <c r="D33" s="119" t="s">
        <v>241</v>
      </c>
      <c r="E33" s="119">
        <v>1995</v>
      </c>
      <c r="F33" s="119" t="s">
        <v>64</v>
      </c>
      <c r="G33" s="120">
        <v>8.2523148148148148E-3</v>
      </c>
      <c r="H33" s="121">
        <f>SUM(G35/G33*100+G33)</f>
        <v>99.166737588307086</v>
      </c>
      <c r="I33" s="120">
        <v>1.8877314814814816E-2</v>
      </c>
      <c r="J33" s="121">
        <v>100</v>
      </c>
      <c r="K33" s="120">
        <v>1.3692129629629629E-2</v>
      </c>
      <c r="L33" s="121">
        <v>100</v>
      </c>
      <c r="M33" s="122">
        <f t="shared" ref="M33:M50" si="2">SUM(H33+J33+L33)</f>
        <v>299.16673758830711</v>
      </c>
    </row>
    <row r="34" spans="2:13" ht="15.75">
      <c r="B34" s="155">
        <v>2</v>
      </c>
      <c r="C34" s="154" t="s">
        <v>55</v>
      </c>
      <c r="D34" s="119" t="s">
        <v>273</v>
      </c>
      <c r="E34" s="119">
        <v>1987</v>
      </c>
      <c r="F34" s="119" t="s">
        <v>64</v>
      </c>
      <c r="G34" s="120">
        <v>8.2407407407407412E-3</v>
      </c>
      <c r="H34" s="121">
        <f>SUM(G35/G34*100)</f>
        <v>99.297752808988747</v>
      </c>
      <c r="I34" s="120">
        <v>1.9664351851851853E-2</v>
      </c>
      <c r="J34" s="121">
        <f>SUM(I33/I34*100)</f>
        <v>95.997645673925831</v>
      </c>
      <c r="K34" s="120">
        <v>1.4293981481481482E-2</v>
      </c>
      <c r="L34" s="121">
        <f>SUM(K33/K34*100)</f>
        <v>95.78947368421052</v>
      </c>
      <c r="M34" s="122">
        <f t="shared" si="2"/>
        <v>291.08487216712513</v>
      </c>
    </row>
    <row r="35" spans="2:13" ht="15.75">
      <c r="B35" s="155">
        <v>3</v>
      </c>
      <c r="C35" s="154" t="s">
        <v>52</v>
      </c>
      <c r="D35" s="119" t="s">
        <v>260</v>
      </c>
      <c r="E35" s="119">
        <v>1989</v>
      </c>
      <c r="F35" s="119" t="s">
        <v>64</v>
      </c>
      <c r="G35" s="120">
        <v>8.1828703703703699E-3</v>
      </c>
      <c r="H35" s="121">
        <v>100</v>
      </c>
      <c r="I35" s="120">
        <v>2.013888888888889E-2</v>
      </c>
      <c r="J35" s="121">
        <f>SUM(I33/I35*100)</f>
        <v>93.735632183908052</v>
      </c>
      <c r="K35" s="120">
        <v>1.4641203703703703E-2</v>
      </c>
      <c r="L35" s="121">
        <f>SUM(K33/K35*100)</f>
        <v>93.517786561264813</v>
      </c>
      <c r="M35" s="122">
        <f t="shared" si="2"/>
        <v>287.25341874517289</v>
      </c>
    </row>
    <row r="36" spans="2:13" ht="15.75">
      <c r="B36" s="155">
        <v>4</v>
      </c>
      <c r="C36" s="154" t="s">
        <v>53</v>
      </c>
      <c r="D36" s="119" t="s">
        <v>260</v>
      </c>
      <c r="E36" s="119">
        <v>1998</v>
      </c>
      <c r="F36" s="119" t="s">
        <v>65</v>
      </c>
      <c r="G36" s="120">
        <v>8.726851851851852E-3</v>
      </c>
      <c r="H36" s="121">
        <f>SUM(G35/G36*100)</f>
        <v>93.76657824933686</v>
      </c>
      <c r="I36" s="120">
        <v>2.1574074074074075E-2</v>
      </c>
      <c r="J36" s="121">
        <f>SUM(I33/I36*100)</f>
        <v>87.5</v>
      </c>
      <c r="K36" s="120">
        <v>1.577546296296296E-2</v>
      </c>
      <c r="L36" s="121">
        <f>SUM(K33/K36*100)</f>
        <v>86.793837123991196</v>
      </c>
      <c r="M36" s="122">
        <f t="shared" si="2"/>
        <v>268.06041537332806</v>
      </c>
    </row>
    <row r="37" spans="2:13" ht="15.75">
      <c r="B37" s="155">
        <v>5</v>
      </c>
      <c r="C37" s="154" t="s">
        <v>181</v>
      </c>
      <c r="D37" s="119" t="s">
        <v>273</v>
      </c>
      <c r="E37" s="119">
        <v>1997</v>
      </c>
      <c r="F37" s="119" t="s">
        <v>65</v>
      </c>
      <c r="G37" s="120">
        <v>8.9236111111111113E-3</v>
      </c>
      <c r="H37" s="121">
        <f>SUM(G35/G37*100)</f>
        <v>91.699092088197148</v>
      </c>
      <c r="I37" s="120">
        <v>2.1909722222222223E-2</v>
      </c>
      <c r="J37" s="121">
        <f>SUM(I33/I37*100)</f>
        <v>86.159535129424185</v>
      </c>
      <c r="K37" s="120">
        <v>1.6203703703703703E-2</v>
      </c>
      <c r="L37" s="121">
        <f>SUM(K33/K37*100)</f>
        <v>84.5</v>
      </c>
      <c r="M37" s="122">
        <f t="shared" si="2"/>
        <v>262.35862721762135</v>
      </c>
    </row>
    <row r="38" spans="2:13" ht="15.75">
      <c r="B38" s="155">
        <v>6</v>
      </c>
      <c r="C38" s="154" t="s">
        <v>186</v>
      </c>
      <c r="D38" s="119" t="s">
        <v>166</v>
      </c>
      <c r="E38" s="119">
        <v>1998</v>
      </c>
      <c r="F38" s="119" t="s">
        <v>20</v>
      </c>
      <c r="G38" s="120">
        <v>1.2187500000000002E-2</v>
      </c>
      <c r="H38" s="121">
        <f>SUM(G35/G38*100)</f>
        <v>67.141500474833791</v>
      </c>
      <c r="I38" s="120">
        <v>2.1817129629629631E-2</v>
      </c>
      <c r="J38" s="121">
        <f>SUM(I33/I38*100)</f>
        <v>86.525198938992048</v>
      </c>
      <c r="K38" s="120">
        <v>1.5648148148148151E-2</v>
      </c>
      <c r="L38" s="121">
        <f>SUM(K33/K38*100)</f>
        <v>87.499999999999972</v>
      </c>
      <c r="M38" s="122">
        <f t="shared" si="2"/>
        <v>241.1666994138258</v>
      </c>
    </row>
    <row r="39" spans="2:13" ht="15.75">
      <c r="B39" s="155">
        <v>7</v>
      </c>
      <c r="C39" s="154" t="s">
        <v>103</v>
      </c>
      <c r="D39" s="119" t="s">
        <v>260</v>
      </c>
      <c r="E39" s="119">
        <v>2001</v>
      </c>
      <c r="F39" s="119" t="s">
        <v>34</v>
      </c>
      <c r="G39" s="120">
        <v>9.8263888888888897E-3</v>
      </c>
      <c r="H39" s="121">
        <f>SUM(G35/G39*100)</f>
        <v>83.274440518256768</v>
      </c>
      <c r="I39" s="120">
        <v>2.5104166666666664E-2</v>
      </c>
      <c r="J39" s="121">
        <f>SUM(I33/I39*100)</f>
        <v>75.19594283079762</v>
      </c>
      <c r="K39" s="120">
        <v>1.8414351851851852E-2</v>
      </c>
      <c r="L39" s="121">
        <f>SUM(K33/K39*100)</f>
        <v>74.355751099937137</v>
      </c>
      <c r="M39" s="122">
        <f t="shared" si="2"/>
        <v>232.82613444899152</v>
      </c>
    </row>
    <row r="40" spans="2:13" ht="15.75">
      <c r="B40" s="155">
        <v>8</v>
      </c>
      <c r="C40" s="154" t="s">
        <v>184</v>
      </c>
      <c r="D40" s="119" t="s">
        <v>273</v>
      </c>
      <c r="E40" s="119">
        <v>1987</v>
      </c>
      <c r="F40" s="119" t="s">
        <v>64</v>
      </c>
      <c r="G40" s="120">
        <v>1.1550925925925925E-2</v>
      </c>
      <c r="H40" s="121">
        <f>SUM(G35/G40*100)</f>
        <v>70.841683366733463</v>
      </c>
      <c r="I40" s="120">
        <v>2.2997685185185187E-2</v>
      </c>
      <c r="J40" s="121">
        <f>SUM(I33/I40*100)</f>
        <v>82.08354302969299</v>
      </c>
      <c r="K40" s="120">
        <v>1.7372685185185185E-2</v>
      </c>
      <c r="L40" s="121">
        <f>SUM(K33/K40*100)</f>
        <v>78.8141239173884</v>
      </c>
      <c r="M40" s="122">
        <f t="shared" si="2"/>
        <v>231.73935031381487</v>
      </c>
    </row>
    <row r="41" spans="2:13" ht="15.75">
      <c r="B41" s="155">
        <v>9</v>
      </c>
      <c r="C41" s="154" t="s">
        <v>285</v>
      </c>
      <c r="D41" s="119" t="s">
        <v>260</v>
      </c>
      <c r="E41" s="119">
        <v>2000</v>
      </c>
      <c r="F41" s="119" t="s">
        <v>34</v>
      </c>
      <c r="G41" s="120">
        <v>1.0925925925925924E-2</v>
      </c>
      <c r="H41" s="121">
        <f>SUM(G35/G41*100)</f>
        <v>74.894067796610173</v>
      </c>
      <c r="I41" s="120">
        <v>2.6261574074074076E-2</v>
      </c>
      <c r="J41" s="121">
        <f>SUM(I33/I41*100)</f>
        <v>71.881886293521376</v>
      </c>
      <c r="K41" s="120">
        <v>1.7997685185185186E-2</v>
      </c>
      <c r="L41" s="121">
        <f>SUM(K33/K41*100)</f>
        <v>76.077170418006418</v>
      </c>
      <c r="M41" s="122">
        <f t="shared" si="2"/>
        <v>222.85312450813797</v>
      </c>
    </row>
    <row r="42" spans="2:13" ht="15.75">
      <c r="B42" s="155">
        <v>10</v>
      </c>
      <c r="C42" s="154" t="s">
        <v>58</v>
      </c>
      <c r="D42" s="119" t="s">
        <v>241</v>
      </c>
      <c r="E42" s="119">
        <v>1998</v>
      </c>
      <c r="F42" s="119" t="s">
        <v>34</v>
      </c>
      <c r="G42" s="120">
        <v>1.1203703703703704E-2</v>
      </c>
      <c r="H42" s="121">
        <f>SUM(G35/G42*100)</f>
        <v>73.037190082644628</v>
      </c>
      <c r="I42" s="120">
        <v>2.7002314814814812E-2</v>
      </c>
      <c r="J42" s="121">
        <f>SUM(I33/I42*100)</f>
        <v>69.909987141020153</v>
      </c>
      <c r="K42" s="120">
        <v>1.8124999999999999E-2</v>
      </c>
      <c r="L42" s="121">
        <f>SUM(K33/K42*100)</f>
        <v>75.542784163473826</v>
      </c>
      <c r="M42" s="122">
        <f t="shared" si="2"/>
        <v>218.48996138713858</v>
      </c>
    </row>
    <row r="43" spans="2:13" ht="15.75">
      <c r="B43" s="155">
        <v>11</v>
      </c>
      <c r="C43" s="154" t="s">
        <v>182</v>
      </c>
      <c r="D43" s="119" t="s">
        <v>13</v>
      </c>
      <c r="E43" s="119">
        <v>1992</v>
      </c>
      <c r="F43" s="119" t="s">
        <v>34</v>
      </c>
      <c r="G43" s="120">
        <v>1.0671296296296297E-2</v>
      </c>
      <c r="H43" s="121">
        <f>SUM(G35/G43*100)</f>
        <v>76.681127982646416</v>
      </c>
      <c r="I43" s="120">
        <v>2.6932870370370371E-2</v>
      </c>
      <c r="J43" s="121">
        <f>SUM(I33/I43*100)</f>
        <v>70.090244950580143</v>
      </c>
      <c r="K43" s="120">
        <v>1.9780092592592592E-2</v>
      </c>
      <c r="L43" s="121">
        <f>SUM(K33/K43*100)</f>
        <v>69.221767115272087</v>
      </c>
      <c r="M43" s="122">
        <f t="shared" si="2"/>
        <v>215.99314004849865</v>
      </c>
    </row>
    <row r="44" spans="2:13" ht="15.75">
      <c r="B44" s="155">
        <v>12</v>
      </c>
      <c r="C44" s="154" t="s">
        <v>61</v>
      </c>
      <c r="D44" s="119" t="s">
        <v>15</v>
      </c>
      <c r="E44" s="119">
        <v>1995</v>
      </c>
      <c r="F44" s="119" t="s">
        <v>14</v>
      </c>
      <c r="G44" s="120">
        <v>1.1388888888888888E-2</v>
      </c>
      <c r="H44" s="121">
        <f>SUM(G35/G44*100)</f>
        <v>71.849593495934954</v>
      </c>
      <c r="I44" s="120">
        <v>2.8217592592592589E-2</v>
      </c>
      <c r="J44" s="121">
        <f>SUM(I33/I44*100)</f>
        <v>66.899097621000834</v>
      </c>
      <c r="K44" s="120">
        <v>2.0543981481481479E-2</v>
      </c>
      <c r="L44" s="121">
        <f>SUM(K33/K44*100)</f>
        <v>66.647887323943664</v>
      </c>
      <c r="M44" s="122">
        <f t="shared" si="2"/>
        <v>205.39657844087947</v>
      </c>
    </row>
    <row r="45" spans="2:13" ht="15.75">
      <c r="B45" s="155">
        <v>13</v>
      </c>
      <c r="C45" s="154" t="s">
        <v>54</v>
      </c>
      <c r="D45" s="119" t="s">
        <v>13</v>
      </c>
      <c r="E45" s="119">
        <v>1998</v>
      </c>
      <c r="F45" s="119" t="s">
        <v>33</v>
      </c>
      <c r="G45" s="120">
        <v>1.2546296296296297E-2</v>
      </c>
      <c r="H45" s="121">
        <f>SUM(G35/G45*100)</f>
        <v>65.221402214022135</v>
      </c>
      <c r="I45" s="120">
        <v>2.7199074074074073E-2</v>
      </c>
      <c r="J45" s="121">
        <f>SUM(I33/I45*100)</f>
        <v>69.404255319148945</v>
      </c>
      <c r="K45" s="120">
        <v>1.9768518518518515E-2</v>
      </c>
      <c r="L45" s="121">
        <f>SUM(K33/K45*100)</f>
        <v>69.262295081967224</v>
      </c>
      <c r="M45" s="122">
        <f t="shared" si="2"/>
        <v>203.88795261513832</v>
      </c>
    </row>
    <row r="46" spans="2:13" ht="15.75">
      <c r="B46" s="155">
        <v>14</v>
      </c>
      <c r="C46" s="154" t="s">
        <v>56</v>
      </c>
      <c r="D46" s="119" t="s">
        <v>241</v>
      </c>
      <c r="E46" s="119">
        <v>1974</v>
      </c>
      <c r="F46" s="119" t="s">
        <v>64</v>
      </c>
      <c r="G46" s="119" t="s">
        <v>259</v>
      </c>
      <c r="H46" s="121">
        <v>0</v>
      </c>
      <c r="I46" s="120">
        <v>2.148148148148148E-2</v>
      </c>
      <c r="J46" s="121">
        <f>SUM(I33/I46*100)</f>
        <v>87.877155172413808</v>
      </c>
      <c r="K46" s="120">
        <v>1.5046296296296295E-2</v>
      </c>
      <c r="L46" s="121">
        <f>SUM(K33/K46*100)</f>
        <v>91</v>
      </c>
      <c r="M46" s="122">
        <f t="shared" si="2"/>
        <v>178.87715517241381</v>
      </c>
    </row>
    <row r="47" spans="2:13" ht="15.75">
      <c r="B47" s="155">
        <v>15</v>
      </c>
      <c r="C47" s="154" t="s">
        <v>272</v>
      </c>
      <c r="D47" s="119" t="s">
        <v>273</v>
      </c>
      <c r="E47" s="119">
        <v>1996</v>
      </c>
      <c r="F47" s="119" t="s">
        <v>33</v>
      </c>
      <c r="G47" s="120">
        <v>1.1655092592592594E-2</v>
      </c>
      <c r="H47" s="121">
        <f>SUM(G35/G47*100)</f>
        <v>70.208540218470688</v>
      </c>
      <c r="I47" s="120">
        <v>2.8784722222222225E-2</v>
      </c>
      <c r="J47" s="121">
        <f>SUM(I33/I47*100)</f>
        <v>65.58102131081624</v>
      </c>
      <c r="K47" s="119" t="s">
        <v>259</v>
      </c>
      <c r="L47" s="121">
        <v>0</v>
      </c>
      <c r="M47" s="122">
        <f t="shared" si="2"/>
        <v>135.78956152928691</v>
      </c>
    </row>
    <row r="48" spans="2:13" ht="15.75">
      <c r="B48" s="155">
        <v>16</v>
      </c>
      <c r="C48" s="154" t="s">
        <v>187</v>
      </c>
      <c r="D48" s="119" t="s">
        <v>260</v>
      </c>
      <c r="E48" s="119">
        <v>1997</v>
      </c>
      <c r="F48" s="119" t="s">
        <v>64</v>
      </c>
      <c r="G48" s="119" t="s">
        <v>259</v>
      </c>
      <c r="H48" s="121">
        <v>0</v>
      </c>
      <c r="I48" s="120">
        <v>2.4236111111111111E-2</v>
      </c>
      <c r="J48" s="121">
        <f>SUM(I33/I48*100)</f>
        <v>77.889207258834773</v>
      </c>
      <c r="K48" s="119" t="s">
        <v>259</v>
      </c>
      <c r="L48" s="121">
        <v>0</v>
      </c>
      <c r="M48" s="122">
        <f t="shared" si="2"/>
        <v>77.889207258834773</v>
      </c>
    </row>
    <row r="49" spans="2:13" ht="15.75">
      <c r="B49" s="155">
        <v>17</v>
      </c>
      <c r="C49" s="154" t="s">
        <v>299</v>
      </c>
      <c r="D49" s="119" t="s">
        <v>13</v>
      </c>
      <c r="E49" s="119">
        <v>1991</v>
      </c>
      <c r="F49" s="119" t="s">
        <v>5</v>
      </c>
      <c r="G49" s="119" t="s">
        <v>259</v>
      </c>
      <c r="H49" s="121">
        <v>0</v>
      </c>
      <c r="I49" s="120">
        <v>2.5960648148148149E-2</v>
      </c>
      <c r="J49" s="121">
        <f>SUM(I33/I49*100)</f>
        <v>72.715113687026303</v>
      </c>
      <c r="K49" s="119" t="s">
        <v>259</v>
      </c>
      <c r="L49" s="121">
        <v>0</v>
      </c>
      <c r="M49" s="122">
        <f t="shared" si="2"/>
        <v>72.715113687026303</v>
      </c>
    </row>
    <row r="50" spans="2:13" ht="16.5" thickBot="1">
      <c r="B50" s="157">
        <v>18</v>
      </c>
      <c r="C50" s="156" t="s">
        <v>300</v>
      </c>
      <c r="D50" s="126" t="s">
        <v>165</v>
      </c>
      <c r="E50" s="126">
        <v>1988</v>
      </c>
      <c r="F50" s="126" t="s">
        <v>5</v>
      </c>
      <c r="G50" s="126" t="s">
        <v>259</v>
      </c>
      <c r="H50" s="127">
        <v>0</v>
      </c>
      <c r="I50" s="128">
        <v>2.7372685185185184E-2</v>
      </c>
      <c r="J50" s="127">
        <f>SUM(I33/I50*100)</f>
        <v>68.964059196617342</v>
      </c>
      <c r="K50" s="126" t="s">
        <v>259</v>
      </c>
      <c r="L50" s="127">
        <v>0</v>
      </c>
      <c r="M50" s="129">
        <f t="shared" si="2"/>
        <v>68.964059196617342</v>
      </c>
    </row>
    <row r="51" spans="2:13" ht="15.75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7"/>
    </row>
    <row r="52" spans="2:13" ht="22.5">
      <c r="B52" s="102" t="s">
        <v>88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2:13" ht="16.5" thickBot="1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2:13" ht="15.75">
      <c r="B54" s="229" t="s">
        <v>0</v>
      </c>
      <c r="C54" s="114" t="s">
        <v>1</v>
      </c>
      <c r="D54" s="114" t="s">
        <v>252</v>
      </c>
      <c r="E54" s="114" t="s">
        <v>3</v>
      </c>
      <c r="F54" s="114" t="s">
        <v>4</v>
      </c>
      <c r="G54" s="114" t="s">
        <v>12</v>
      </c>
      <c r="H54" s="114" t="s">
        <v>6</v>
      </c>
      <c r="I54" s="114" t="s">
        <v>67</v>
      </c>
      <c r="J54" s="114" t="s">
        <v>6</v>
      </c>
      <c r="K54" s="114" t="s">
        <v>289</v>
      </c>
      <c r="L54" s="114" t="s">
        <v>6</v>
      </c>
      <c r="M54" s="115" t="s">
        <v>11</v>
      </c>
    </row>
    <row r="55" spans="2:13" ht="15.75">
      <c r="B55" s="140">
        <v>1</v>
      </c>
      <c r="C55" s="141" t="s">
        <v>108</v>
      </c>
      <c r="D55" s="118" t="s">
        <v>242</v>
      </c>
      <c r="E55" s="118">
        <v>2004</v>
      </c>
      <c r="F55" s="118" t="s">
        <v>34</v>
      </c>
      <c r="G55" s="142">
        <v>7.4537037037037028E-3</v>
      </c>
      <c r="H55" s="121">
        <v>100</v>
      </c>
      <c r="I55" s="120">
        <v>1.9386574074074073E-2</v>
      </c>
      <c r="J55" s="121">
        <v>100</v>
      </c>
      <c r="K55" s="120">
        <v>1.5381944444444443E-2</v>
      </c>
      <c r="L55" s="121">
        <f>SUM(K57/K55*100)</f>
        <v>90.895410082769018</v>
      </c>
      <c r="M55" s="122">
        <f>SUM(H55+J55+L55)</f>
        <v>290.89541008276899</v>
      </c>
    </row>
    <row r="56" spans="2:13" ht="15.75">
      <c r="B56" s="155">
        <v>2</v>
      </c>
      <c r="C56" s="117" t="s">
        <v>266</v>
      </c>
      <c r="D56" s="119" t="s">
        <v>165</v>
      </c>
      <c r="E56" s="119">
        <v>2002</v>
      </c>
      <c r="F56" s="119" t="s">
        <v>19</v>
      </c>
      <c r="G56" s="120">
        <v>8.2870370370370372E-3</v>
      </c>
      <c r="H56" s="121">
        <f>SUM(G55/G56*100)</f>
        <v>89.944134078212272</v>
      </c>
      <c r="I56" s="120">
        <v>2.3472222222222217E-2</v>
      </c>
      <c r="J56" s="121">
        <f>SUM(I55/I56*100)</f>
        <v>82.593688362919153</v>
      </c>
      <c r="K56" s="120">
        <v>1.4756944444444446E-2</v>
      </c>
      <c r="L56" s="121">
        <f>SUM(K57/K56*100)</f>
        <v>94.745098039215677</v>
      </c>
      <c r="M56" s="122">
        <f>SUM(H56+J56+L56)</f>
        <v>267.28292048034712</v>
      </c>
    </row>
    <row r="57" spans="2:13" ht="15.75">
      <c r="B57" s="155">
        <v>3</v>
      </c>
      <c r="C57" s="152" t="s">
        <v>45</v>
      </c>
      <c r="D57" s="119" t="s">
        <v>16</v>
      </c>
      <c r="E57" s="251">
        <v>2003</v>
      </c>
      <c r="F57" s="119" t="s">
        <v>20</v>
      </c>
      <c r="G57" s="120">
        <v>1.0416666666666666E-2</v>
      </c>
      <c r="H57" s="121">
        <f>SUM(G55/G57*100)</f>
        <v>71.555555555555543</v>
      </c>
      <c r="I57" s="120">
        <v>2.0682870370370372E-2</v>
      </c>
      <c r="J57" s="121">
        <f>SUM(I55/I57*100)</f>
        <v>93.732512590934519</v>
      </c>
      <c r="K57" s="120">
        <v>1.3981481481481482E-2</v>
      </c>
      <c r="L57" s="256">
        <v>100</v>
      </c>
      <c r="M57" s="122">
        <f>SUM(H57+J57+L57)</f>
        <v>265.28806814649005</v>
      </c>
    </row>
    <row r="58" spans="2:13" ht="15.75">
      <c r="B58" s="155">
        <v>4</v>
      </c>
      <c r="C58" s="117" t="s">
        <v>90</v>
      </c>
      <c r="D58" s="119" t="s">
        <v>260</v>
      </c>
      <c r="E58" s="119">
        <v>2001</v>
      </c>
      <c r="F58" s="119" t="s">
        <v>33</v>
      </c>
      <c r="G58" s="120">
        <v>8.2407407407407412E-3</v>
      </c>
      <c r="H58" s="121">
        <f>SUM(G55/G58*100)</f>
        <v>90.44943820224718</v>
      </c>
      <c r="I58" s="120">
        <v>2.2511574074074073E-2</v>
      </c>
      <c r="J58" s="121">
        <f>SUM(I55/I58*100)</f>
        <v>86.11825192802057</v>
      </c>
      <c r="K58" s="119" t="s">
        <v>259</v>
      </c>
      <c r="L58" s="121">
        <v>0</v>
      </c>
      <c r="M58" s="122">
        <f>SUM(H58+J58)</f>
        <v>176.56769013026775</v>
      </c>
    </row>
    <row r="59" spans="2:13" ht="16.5" thickBot="1">
      <c r="B59" s="157">
        <v>5</v>
      </c>
      <c r="C59" s="153" t="s">
        <v>441</v>
      </c>
      <c r="D59" s="126" t="s">
        <v>16</v>
      </c>
      <c r="E59" s="126">
        <v>2001</v>
      </c>
      <c r="F59" s="126" t="s">
        <v>34</v>
      </c>
      <c r="G59" s="128">
        <v>1.0127314814814815E-2</v>
      </c>
      <c r="H59" s="127">
        <f>SUM(G55/G59*100)</f>
        <v>73.599999999999994</v>
      </c>
      <c r="I59" s="128">
        <v>2.1678240740740738E-2</v>
      </c>
      <c r="J59" s="127">
        <f>SUM(I55/I59*100)</f>
        <v>89.428723972237066</v>
      </c>
      <c r="K59" s="126" t="s">
        <v>259</v>
      </c>
      <c r="L59" s="127">
        <v>0</v>
      </c>
      <c r="M59" s="129">
        <f>SUM(H59+J59)</f>
        <v>163.02872397223706</v>
      </c>
    </row>
    <row r="60" spans="2:13" ht="15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7"/>
    </row>
    <row r="61" spans="2:13" ht="22.5">
      <c r="B61" s="306" t="s">
        <v>101</v>
      </c>
      <c r="C61" s="306"/>
      <c r="D61" s="132"/>
      <c r="E61" s="148"/>
      <c r="F61" s="148"/>
      <c r="G61" s="149"/>
      <c r="H61" s="150"/>
      <c r="I61" s="135"/>
      <c r="J61" s="151"/>
      <c r="K61" s="135"/>
      <c r="L61" s="151"/>
      <c r="M61" s="151"/>
    </row>
    <row r="62" spans="2:13" ht="16.5" thickBot="1">
      <c r="B62" s="130"/>
      <c r="C62" s="131"/>
      <c r="D62" s="132"/>
      <c r="E62" s="133"/>
      <c r="F62" s="133"/>
      <c r="G62" s="133"/>
      <c r="H62" s="134"/>
      <c r="I62" s="133"/>
      <c r="J62" s="134"/>
      <c r="K62" s="135"/>
      <c r="L62" s="133"/>
      <c r="M62" s="133"/>
    </row>
    <row r="63" spans="2:13" ht="15.75">
      <c r="B63" s="112" t="s">
        <v>0</v>
      </c>
      <c r="C63" s="113" t="s">
        <v>1</v>
      </c>
      <c r="D63" s="113" t="s">
        <v>2</v>
      </c>
      <c r="E63" s="113" t="s">
        <v>3</v>
      </c>
      <c r="F63" s="113" t="s">
        <v>4</v>
      </c>
      <c r="G63" s="114" t="s">
        <v>12</v>
      </c>
      <c r="H63" s="114" t="s">
        <v>6</v>
      </c>
      <c r="I63" s="114" t="s">
        <v>67</v>
      </c>
      <c r="J63" s="114" t="s">
        <v>6</v>
      </c>
      <c r="K63" s="114" t="s">
        <v>289</v>
      </c>
      <c r="L63" s="114" t="s">
        <v>6</v>
      </c>
      <c r="M63" s="115" t="s">
        <v>11</v>
      </c>
    </row>
    <row r="64" spans="2:13" ht="15.75">
      <c r="B64" s="140">
        <v>1</v>
      </c>
      <c r="C64" s="141" t="s">
        <v>102</v>
      </c>
      <c r="D64" s="118" t="s">
        <v>13</v>
      </c>
      <c r="E64" s="118">
        <v>2002</v>
      </c>
      <c r="F64" s="118" t="s">
        <v>33</v>
      </c>
      <c r="G64" s="142">
        <v>9.7569444444444448E-3</v>
      </c>
      <c r="H64" s="143">
        <v>100</v>
      </c>
      <c r="I64" s="120">
        <v>2.4872685185185189E-2</v>
      </c>
      <c r="J64" s="121">
        <v>100</v>
      </c>
      <c r="K64" s="120">
        <v>1.7499999999999998E-2</v>
      </c>
      <c r="L64" s="121">
        <v>100</v>
      </c>
      <c r="M64" s="122">
        <f>SUM(H64+J64+L64)</f>
        <v>300</v>
      </c>
    </row>
    <row r="65" spans="2:13" ht="15.75">
      <c r="B65" s="140">
        <v>2</v>
      </c>
      <c r="C65" s="141" t="s">
        <v>193</v>
      </c>
      <c r="D65" s="119" t="s">
        <v>166</v>
      </c>
      <c r="E65" s="118">
        <v>2002</v>
      </c>
      <c r="F65" s="118" t="s">
        <v>5</v>
      </c>
      <c r="G65" s="142">
        <v>1.2314814814814815E-2</v>
      </c>
      <c r="H65" s="143">
        <f>SUM(G64/G65*100)</f>
        <v>79.229323308270679</v>
      </c>
      <c r="I65" s="120">
        <v>2.7152777777777779E-2</v>
      </c>
      <c r="J65" s="121">
        <f>SUM(I64/I65*100)</f>
        <v>91.60272804774084</v>
      </c>
      <c r="K65" s="120">
        <v>1.9351851851851853E-2</v>
      </c>
      <c r="L65" s="121">
        <f>SUM(K64/K65*100)</f>
        <v>90.430622009569362</v>
      </c>
      <c r="M65" s="122">
        <f>SUM(H65+J65+L65)</f>
        <v>261.26267336558089</v>
      </c>
    </row>
    <row r="66" spans="2:13" ht="15.75">
      <c r="B66" s="140">
        <v>3</v>
      </c>
      <c r="C66" s="141" t="s">
        <v>104</v>
      </c>
      <c r="D66" s="118" t="s">
        <v>13</v>
      </c>
      <c r="E66" s="118">
        <v>2003</v>
      </c>
      <c r="F66" s="119" t="s">
        <v>19</v>
      </c>
      <c r="G66" s="198" t="s">
        <v>246</v>
      </c>
      <c r="H66" s="198" t="s">
        <v>246</v>
      </c>
      <c r="I66" s="120">
        <v>2.9398148148148149E-2</v>
      </c>
      <c r="J66" s="121">
        <f>SUM(I64/I66*100)</f>
        <v>84.606299212598429</v>
      </c>
      <c r="K66" s="120">
        <v>2.2488425925925926E-2</v>
      </c>
      <c r="L66" s="121">
        <f>SUM(K64/K66*100)</f>
        <v>77.817807514153358</v>
      </c>
      <c r="M66" s="122">
        <f>SUM(J66+L66)</f>
        <v>162.4241067267518</v>
      </c>
    </row>
    <row r="67" spans="2:13" ht="16.5" thickBot="1">
      <c r="B67" s="144">
        <v>4</v>
      </c>
      <c r="C67" s="145" t="s">
        <v>201</v>
      </c>
      <c r="D67" s="125" t="s">
        <v>242</v>
      </c>
      <c r="E67" s="125">
        <v>2003</v>
      </c>
      <c r="F67" s="126" t="s">
        <v>33</v>
      </c>
      <c r="G67" s="146">
        <v>1.2453703703703703E-2</v>
      </c>
      <c r="H67" s="147">
        <f>SUM(G64/G67*100)</f>
        <v>78.345724907063214</v>
      </c>
      <c r="I67" s="257" t="s">
        <v>246</v>
      </c>
      <c r="J67" s="257" t="s">
        <v>246</v>
      </c>
      <c r="K67" s="257" t="s">
        <v>246</v>
      </c>
      <c r="L67" s="257" t="s">
        <v>246</v>
      </c>
      <c r="M67" s="129">
        <f>SUM(H67)</f>
        <v>78.345724907063214</v>
      </c>
    </row>
    <row r="68" spans="2:13" ht="15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7"/>
    </row>
    <row r="69" spans="2:13" ht="22.5">
      <c r="B69" s="303" t="s">
        <v>10</v>
      </c>
      <c r="C69" s="303"/>
      <c r="D69" s="139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2:13" ht="16.5" customHeight="1" thickBot="1">
      <c r="B70" s="138"/>
      <c r="C70" s="139"/>
      <c r="D70" s="139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2:13" ht="15.75">
      <c r="B71" s="112" t="s">
        <v>0</v>
      </c>
      <c r="C71" s="113" t="s">
        <v>1</v>
      </c>
      <c r="D71" s="113" t="s">
        <v>2</v>
      </c>
      <c r="E71" s="113" t="s">
        <v>3</v>
      </c>
      <c r="F71" s="113" t="s">
        <v>4</v>
      </c>
      <c r="G71" s="114" t="s">
        <v>12</v>
      </c>
      <c r="H71" s="114" t="s">
        <v>6</v>
      </c>
      <c r="I71" s="114" t="s">
        <v>67</v>
      </c>
      <c r="J71" s="114" t="s">
        <v>6</v>
      </c>
      <c r="K71" s="114" t="s">
        <v>289</v>
      </c>
      <c r="L71" s="114" t="s">
        <v>6</v>
      </c>
      <c r="M71" s="115" t="s">
        <v>11</v>
      </c>
    </row>
    <row r="72" spans="2:13" ht="15.75">
      <c r="B72" s="140">
        <v>1</v>
      </c>
      <c r="C72" s="141" t="s">
        <v>107</v>
      </c>
      <c r="D72" s="118" t="s">
        <v>13</v>
      </c>
      <c r="E72" s="118">
        <v>2004</v>
      </c>
      <c r="F72" s="118" t="s">
        <v>33</v>
      </c>
      <c r="G72" s="142">
        <v>8.6226851851851846E-3</v>
      </c>
      <c r="H72" s="121">
        <v>100</v>
      </c>
      <c r="I72" s="120">
        <v>1.892361111111111E-2</v>
      </c>
      <c r="J72" s="121">
        <v>100</v>
      </c>
      <c r="K72" s="120">
        <v>1.3900462962962962E-2</v>
      </c>
      <c r="L72" s="121">
        <f>SUM(K73/K72*100)</f>
        <v>93.588676103247309</v>
      </c>
      <c r="M72" s="122">
        <f t="shared" ref="M72:M80" si="3">SUM(H72+J72+L72)</f>
        <v>293.58867610324728</v>
      </c>
    </row>
    <row r="73" spans="2:13" ht="15.75">
      <c r="B73" s="140">
        <v>2</v>
      </c>
      <c r="C73" s="141" t="s">
        <v>305</v>
      </c>
      <c r="D73" s="119" t="s">
        <v>165</v>
      </c>
      <c r="E73" s="118">
        <v>2004</v>
      </c>
      <c r="F73" s="118" t="s">
        <v>19</v>
      </c>
      <c r="G73" s="142">
        <v>9.1782407407407403E-3</v>
      </c>
      <c r="H73" s="121">
        <f>SUM(G72/G73*100)</f>
        <v>93.947036569987389</v>
      </c>
      <c r="I73" s="120">
        <v>1.9641203703703706E-2</v>
      </c>
      <c r="J73" s="121">
        <f>SUM(I72/I73*100)</f>
        <v>96.346493812610461</v>
      </c>
      <c r="K73" s="120">
        <v>1.300925925925926E-2</v>
      </c>
      <c r="L73" s="121">
        <v>100</v>
      </c>
      <c r="M73" s="122">
        <f t="shared" si="3"/>
        <v>290.29353038259785</v>
      </c>
    </row>
    <row r="74" spans="2:13" ht="15.75">
      <c r="B74" s="140">
        <v>3</v>
      </c>
      <c r="C74" s="141" t="s">
        <v>96</v>
      </c>
      <c r="D74" s="118" t="s">
        <v>13</v>
      </c>
      <c r="E74" s="118">
        <v>2003</v>
      </c>
      <c r="F74" s="118" t="s">
        <v>19</v>
      </c>
      <c r="G74" s="142">
        <v>9.7453703703703713E-3</v>
      </c>
      <c r="H74" s="121">
        <f>SUM(G72/G74*100)</f>
        <v>88.479809976247012</v>
      </c>
      <c r="I74" s="120">
        <v>2.4155092592592589E-2</v>
      </c>
      <c r="J74" s="121">
        <f>SUM(I72/I74*100)</f>
        <v>78.342117872544321</v>
      </c>
      <c r="K74" s="120">
        <v>1.5578703703703704E-2</v>
      </c>
      <c r="L74" s="121">
        <f>SUM(K73/K74*100)</f>
        <v>83.506686478454682</v>
      </c>
      <c r="M74" s="122">
        <f t="shared" si="3"/>
        <v>250.32861432724604</v>
      </c>
    </row>
    <row r="75" spans="2:13" ht="15.75">
      <c r="B75" s="140">
        <v>4</v>
      </c>
      <c r="C75" s="141" t="s">
        <v>327</v>
      </c>
      <c r="D75" s="119" t="s">
        <v>165</v>
      </c>
      <c r="E75" s="118">
        <v>2004</v>
      </c>
      <c r="F75" s="118" t="s">
        <v>5</v>
      </c>
      <c r="G75" s="142">
        <v>1.1458333333333334E-2</v>
      </c>
      <c r="H75" s="121">
        <f>SUM(G72/G75*100)</f>
        <v>75.252525252525231</v>
      </c>
      <c r="I75" s="120">
        <v>2.1134259259259259E-2</v>
      </c>
      <c r="J75" s="121">
        <f>SUM(I72/I75*100)</f>
        <v>89.539978094194964</v>
      </c>
      <c r="K75" s="120">
        <v>1.5277777777777777E-2</v>
      </c>
      <c r="L75" s="121">
        <f>SUM(K73/K75*100)</f>
        <v>85.15151515151517</v>
      </c>
      <c r="M75" s="122">
        <f t="shared" si="3"/>
        <v>249.94401849823538</v>
      </c>
    </row>
    <row r="76" spans="2:13" ht="15.75">
      <c r="B76" s="140">
        <v>5</v>
      </c>
      <c r="C76" s="141" t="s">
        <v>439</v>
      </c>
      <c r="D76" s="119" t="s">
        <v>165</v>
      </c>
      <c r="E76" s="118">
        <v>2004</v>
      </c>
      <c r="F76" s="118" t="s">
        <v>5</v>
      </c>
      <c r="G76" s="142">
        <v>1.1504629629629629E-2</v>
      </c>
      <c r="H76" s="121">
        <f>SUM(G72/G76*100)</f>
        <v>74.949698189134807</v>
      </c>
      <c r="I76" s="120">
        <v>2.2407407407407407E-2</v>
      </c>
      <c r="J76" s="121">
        <f>SUM(I72/I76*100)</f>
        <v>84.452479338842963</v>
      </c>
      <c r="K76" s="120">
        <v>1.4502314814814815E-2</v>
      </c>
      <c r="L76" s="121">
        <f>SUM(K73/K76*100)</f>
        <v>89.704708699122122</v>
      </c>
      <c r="M76" s="122">
        <f t="shared" si="3"/>
        <v>249.10688622709989</v>
      </c>
    </row>
    <row r="77" spans="2:13" ht="15.75">
      <c r="B77" s="140">
        <v>6</v>
      </c>
      <c r="C77" s="141" t="s">
        <v>391</v>
      </c>
      <c r="D77" s="118" t="s">
        <v>242</v>
      </c>
      <c r="E77" s="118">
        <v>2004</v>
      </c>
      <c r="F77" s="118" t="s">
        <v>14</v>
      </c>
      <c r="G77" s="120">
        <v>1.03125E-2</v>
      </c>
      <c r="H77" s="121">
        <f>SUM(G72/G77*100)</f>
        <v>83.61391694725026</v>
      </c>
      <c r="I77" s="120">
        <v>2.2048611111111113E-2</v>
      </c>
      <c r="J77" s="121">
        <f>SUM(I72/I77*100)</f>
        <v>85.826771653543304</v>
      </c>
      <c r="K77" s="120">
        <v>1.7083333333333336E-2</v>
      </c>
      <c r="L77" s="121">
        <f>SUM(K73/K77*100)</f>
        <v>76.151761517615171</v>
      </c>
      <c r="M77" s="122">
        <f t="shared" si="3"/>
        <v>245.59245011840875</v>
      </c>
    </row>
    <row r="78" spans="2:13" ht="16.5" customHeight="1">
      <c r="B78" s="155">
        <v>7</v>
      </c>
      <c r="C78" s="141" t="s">
        <v>440</v>
      </c>
      <c r="D78" s="118" t="s">
        <v>242</v>
      </c>
      <c r="E78" s="118">
        <v>2004</v>
      </c>
      <c r="F78" s="118" t="s">
        <v>19</v>
      </c>
      <c r="G78" s="120">
        <v>1.1446759259259261E-2</v>
      </c>
      <c r="H78" s="121">
        <f>SUM(G72/G78*100)</f>
        <v>75.328614762386238</v>
      </c>
      <c r="I78" s="120">
        <v>2.2141203703703705E-2</v>
      </c>
      <c r="J78" s="121">
        <f>SUM(I72/I78*100)</f>
        <v>85.467851542080496</v>
      </c>
      <c r="K78" s="120">
        <v>1.5625E-2</v>
      </c>
      <c r="L78" s="121">
        <f>SUM(K73/K78*100)</f>
        <v>83.259259259259267</v>
      </c>
      <c r="M78" s="122">
        <f t="shared" si="3"/>
        <v>244.05572556372599</v>
      </c>
    </row>
    <row r="79" spans="2:13" ht="15.75">
      <c r="B79" s="155">
        <v>8</v>
      </c>
      <c r="C79" s="141" t="s">
        <v>309</v>
      </c>
      <c r="D79" s="119" t="s">
        <v>165</v>
      </c>
      <c r="E79" s="118">
        <v>2003</v>
      </c>
      <c r="F79" s="118" t="s">
        <v>19</v>
      </c>
      <c r="G79" s="120">
        <v>1.1655092592592594E-2</v>
      </c>
      <c r="H79" s="121">
        <f>SUM(G72/G79*100)</f>
        <v>73.982125124131073</v>
      </c>
      <c r="I79" s="120">
        <v>2.0925925925925928E-2</v>
      </c>
      <c r="J79" s="121">
        <f>SUM(I72/I79*100)</f>
        <v>90.431415929203524</v>
      </c>
      <c r="K79" s="120">
        <v>1.7048611111111112E-2</v>
      </c>
      <c r="L79" s="121">
        <f>SUM(K73/K79*100)</f>
        <v>76.306856754921938</v>
      </c>
      <c r="M79" s="122">
        <f t="shared" si="3"/>
        <v>240.72039780825654</v>
      </c>
    </row>
    <row r="80" spans="2:13" ht="12.75" customHeight="1">
      <c r="B80" s="140">
        <v>9</v>
      </c>
      <c r="C80" s="141" t="s">
        <v>39</v>
      </c>
      <c r="D80" s="118" t="s">
        <v>16</v>
      </c>
      <c r="E80" s="118">
        <v>2005</v>
      </c>
      <c r="F80" s="118" t="s">
        <v>19</v>
      </c>
      <c r="G80" s="142">
        <v>8.726851851851852E-3</v>
      </c>
      <c r="H80" s="121">
        <f>SUM(G72/G80*100)</f>
        <v>98.806366047745357</v>
      </c>
      <c r="I80" s="120">
        <v>1.9525462962962963E-2</v>
      </c>
      <c r="J80" s="121">
        <f>SUM(I72/I80*100)</f>
        <v>96.917605216360386</v>
      </c>
      <c r="K80" s="119" t="s">
        <v>259</v>
      </c>
      <c r="L80" s="121">
        <v>0</v>
      </c>
      <c r="M80" s="122">
        <f t="shared" si="3"/>
        <v>195.72397126410573</v>
      </c>
    </row>
    <row r="81" spans="2:13" ht="15.75">
      <c r="B81" s="155">
        <v>10</v>
      </c>
      <c r="C81" s="141" t="s">
        <v>313</v>
      </c>
      <c r="D81" s="119" t="s">
        <v>165</v>
      </c>
      <c r="E81" s="118">
        <v>2004</v>
      </c>
      <c r="F81" s="118" t="s">
        <v>19</v>
      </c>
      <c r="G81" s="120">
        <v>1.1863425925925925E-2</v>
      </c>
      <c r="H81" s="121">
        <f>SUM(G72/G81*100)</f>
        <v>72.682926829268297</v>
      </c>
      <c r="I81" s="120">
        <v>2.0706018518518519E-2</v>
      </c>
      <c r="J81" s="121">
        <f>SUM(I72/I81*100)</f>
        <v>91.39183901621017</v>
      </c>
      <c r="K81" s="119" t="s">
        <v>259</v>
      </c>
      <c r="L81" s="121">
        <v>0</v>
      </c>
      <c r="M81" s="122">
        <f>SUM(H81+J81)</f>
        <v>164.07476584547845</v>
      </c>
    </row>
    <row r="82" spans="2:13" ht="15.75">
      <c r="B82" s="155">
        <v>11</v>
      </c>
      <c r="C82" s="141" t="s">
        <v>338</v>
      </c>
      <c r="D82" s="119" t="s">
        <v>165</v>
      </c>
      <c r="E82" s="118">
        <v>2004</v>
      </c>
      <c r="F82" s="118" t="s">
        <v>19</v>
      </c>
      <c r="G82" s="120">
        <v>1.1168981481481481E-2</v>
      </c>
      <c r="H82" s="121">
        <f>SUM(G72/G82*100)</f>
        <v>77.202072538860094</v>
      </c>
      <c r="I82" s="120">
        <v>2.2534722222222223E-2</v>
      </c>
      <c r="J82" s="121">
        <f>SUM(I72/I82*100)</f>
        <v>83.975346687211086</v>
      </c>
      <c r="K82" s="119" t="s">
        <v>259</v>
      </c>
      <c r="L82" s="121">
        <v>0</v>
      </c>
      <c r="M82" s="122">
        <f>SUM(H82+J82)</f>
        <v>161.17741922607118</v>
      </c>
    </row>
    <row r="83" spans="2:13" ht="15.75">
      <c r="B83" s="155">
        <v>12</v>
      </c>
      <c r="C83" s="141" t="s">
        <v>306</v>
      </c>
      <c r="D83" s="119" t="s">
        <v>165</v>
      </c>
      <c r="E83" s="118">
        <v>2004</v>
      </c>
      <c r="F83" s="118" t="s">
        <v>19</v>
      </c>
      <c r="G83" s="119" t="s">
        <v>259</v>
      </c>
      <c r="H83" s="121">
        <v>0</v>
      </c>
      <c r="I83" s="120">
        <v>2.3958333333333331E-2</v>
      </c>
      <c r="J83" s="121">
        <f>SUM(I72/I83*100)</f>
        <v>78.985507246376812</v>
      </c>
      <c r="K83" s="120">
        <v>1.7997685185185186E-2</v>
      </c>
      <c r="L83" s="121">
        <f>SUM(K73/K83*100)</f>
        <v>72.282958199356912</v>
      </c>
      <c r="M83" s="122">
        <f>SUM(J83+L83)</f>
        <v>151.26846544573374</v>
      </c>
    </row>
    <row r="84" spans="2:13" ht="15.75">
      <c r="B84" s="155">
        <v>13</v>
      </c>
      <c r="C84" s="141" t="s">
        <v>350</v>
      </c>
      <c r="D84" s="119" t="s">
        <v>165</v>
      </c>
      <c r="E84" s="118">
        <v>2004</v>
      </c>
      <c r="F84" s="118" t="s">
        <v>19</v>
      </c>
      <c r="G84" s="120">
        <v>1.3668981481481482E-2</v>
      </c>
      <c r="H84" s="121">
        <f>SUM(G72/G84*100)</f>
        <v>63.082133784928018</v>
      </c>
      <c r="I84" s="120">
        <v>2.3344907407407408E-2</v>
      </c>
      <c r="J84" s="121">
        <f>SUM(I72/I84*100)</f>
        <v>81.060981655924635</v>
      </c>
      <c r="K84" s="119" t="s">
        <v>259</v>
      </c>
      <c r="L84" s="121">
        <v>0</v>
      </c>
      <c r="M84" s="122">
        <f>SUM(H84+J84)</f>
        <v>144.14311544085265</v>
      </c>
    </row>
    <row r="85" spans="2:13" ht="15.75">
      <c r="B85" s="155">
        <v>14</v>
      </c>
      <c r="C85" s="141" t="s">
        <v>197</v>
      </c>
      <c r="D85" s="119" t="s">
        <v>165</v>
      </c>
      <c r="E85" s="118">
        <v>2004</v>
      </c>
      <c r="F85" s="118" t="s">
        <v>20</v>
      </c>
      <c r="G85" s="119" t="s">
        <v>259</v>
      </c>
      <c r="H85" s="121">
        <v>0</v>
      </c>
      <c r="I85" s="120">
        <v>2.2627314814814819E-2</v>
      </c>
      <c r="J85" s="121">
        <f>SUM(I72/I85*100)</f>
        <v>83.631713554987201</v>
      </c>
      <c r="K85" s="119" t="s">
        <v>259</v>
      </c>
      <c r="L85" s="121">
        <v>0</v>
      </c>
      <c r="M85" s="122">
        <f>SUM(J85)</f>
        <v>83.631713554987201</v>
      </c>
    </row>
    <row r="86" spans="2:13" ht="16.5" thickBot="1">
      <c r="B86" s="157">
        <v>15</v>
      </c>
      <c r="C86" s="145" t="s">
        <v>320</v>
      </c>
      <c r="D86" s="126" t="s">
        <v>165</v>
      </c>
      <c r="E86" s="125">
        <v>2004</v>
      </c>
      <c r="F86" s="125" t="s">
        <v>19</v>
      </c>
      <c r="G86" s="128">
        <v>1.2314814814814815E-2</v>
      </c>
      <c r="H86" s="127">
        <f>SUM(G72/G86*100)</f>
        <v>70.018796992481199</v>
      </c>
      <c r="I86" s="126" t="s">
        <v>259</v>
      </c>
      <c r="J86" s="127">
        <v>0</v>
      </c>
      <c r="K86" s="126" t="s">
        <v>259</v>
      </c>
      <c r="L86" s="127">
        <v>0</v>
      </c>
      <c r="M86" s="129">
        <f>SUM(H86+J86)</f>
        <v>70.018796992481199</v>
      </c>
    </row>
    <row r="87" spans="2:13" ht="15.75">
      <c r="B87" s="139"/>
      <c r="C87" s="197"/>
      <c r="D87" s="133"/>
      <c r="E87" s="148"/>
      <c r="F87" s="148"/>
      <c r="G87" s="139"/>
      <c r="H87" s="139"/>
      <c r="I87" s="139"/>
      <c r="J87" s="139"/>
      <c r="K87" s="258"/>
      <c r="L87" s="139"/>
      <c r="M87" s="137"/>
    </row>
    <row r="88" spans="2:13" ht="23.25">
      <c r="B88" s="303" t="s">
        <v>9</v>
      </c>
      <c r="C88" s="308"/>
      <c r="D88" s="139"/>
      <c r="E88" s="137"/>
      <c r="F88" s="137"/>
      <c r="G88" s="137"/>
      <c r="H88" s="137"/>
      <c r="I88" s="137"/>
      <c r="J88" s="137"/>
      <c r="K88" s="137"/>
      <c r="L88" s="137"/>
      <c r="M88" s="137"/>
    </row>
    <row r="89" spans="2:13" ht="16.5" thickBot="1">
      <c r="B89" s="138"/>
      <c r="C89" s="139"/>
      <c r="D89" s="139"/>
      <c r="E89" s="137"/>
      <c r="F89" s="137"/>
      <c r="G89" s="137"/>
      <c r="H89" s="137"/>
      <c r="I89" s="137"/>
      <c r="J89" s="137"/>
      <c r="K89" s="137"/>
      <c r="L89" s="137"/>
      <c r="M89" s="137"/>
    </row>
    <row r="90" spans="2:13" ht="15.75">
      <c r="B90" s="112" t="s">
        <v>0</v>
      </c>
      <c r="C90" s="113" t="s">
        <v>1</v>
      </c>
      <c r="D90" s="113" t="s">
        <v>2</v>
      </c>
      <c r="E90" s="113" t="s">
        <v>3</v>
      </c>
      <c r="F90" s="113" t="s">
        <v>4</v>
      </c>
      <c r="G90" s="114" t="s">
        <v>12</v>
      </c>
      <c r="H90" s="114" t="s">
        <v>6</v>
      </c>
      <c r="I90" s="114" t="s">
        <v>67</v>
      </c>
      <c r="J90" s="114" t="s">
        <v>6</v>
      </c>
      <c r="K90" s="114" t="s">
        <v>289</v>
      </c>
      <c r="L90" s="114" t="s">
        <v>6</v>
      </c>
      <c r="M90" s="115" t="s">
        <v>11</v>
      </c>
    </row>
    <row r="91" spans="2:13" ht="15.75">
      <c r="B91" s="140">
        <v>1</v>
      </c>
      <c r="C91" s="141" t="s">
        <v>28</v>
      </c>
      <c r="D91" s="118" t="s">
        <v>242</v>
      </c>
      <c r="E91" s="118">
        <v>2005</v>
      </c>
      <c r="F91" s="118" t="s">
        <v>20</v>
      </c>
      <c r="G91" s="142">
        <v>8.7499999999999991E-3</v>
      </c>
      <c r="H91" s="143">
        <v>100</v>
      </c>
      <c r="I91" s="120">
        <v>2.0497685185185185E-2</v>
      </c>
      <c r="J91" s="121">
        <v>100</v>
      </c>
      <c r="K91" s="120">
        <v>1.2893518518518519E-2</v>
      </c>
      <c r="L91" s="121">
        <v>100</v>
      </c>
      <c r="M91" s="122">
        <f t="shared" ref="M91:M96" si="4">SUM(H91+J91+L91)</f>
        <v>300</v>
      </c>
    </row>
    <row r="92" spans="2:13" ht="15.75">
      <c r="B92" s="140">
        <v>2</v>
      </c>
      <c r="C92" s="141" t="s">
        <v>123</v>
      </c>
      <c r="D92" s="118" t="s">
        <v>242</v>
      </c>
      <c r="E92" s="118">
        <v>2004</v>
      </c>
      <c r="F92" s="118" t="s">
        <v>20</v>
      </c>
      <c r="G92" s="120">
        <v>9.7337962962962977E-3</v>
      </c>
      <c r="H92" s="143">
        <f>SUM(G91/G92*100)</f>
        <v>89.892984542211636</v>
      </c>
      <c r="I92" s="120">
        <v>2.2789351851851852E-2</v>
      </c>
      <c r="J92" s="121">
        <f>SUM(I91/I92*100)</f>
        <v>89.944134078212286</v>
      </c>
      <c r="K92" s="120">
        <v>1.4745370370370372E-2</v>
      </c>
      <c r="L92" s="121">
        <f>SUM(K91/K92*100)</f>
        <v>87.441130298273151</v>
      </c>
      <c r="M92" s="122">
        <f t="shared" si="4"/>
        <v>267.27824891869705</v>
      </c>
    </row>
    <row r="93" spans="2:13" ht="15.75">
      <c r="B93" s="140">
        <v>3</v>
      </c>
      <c r="C93" s="141" t="s">
        <v>116</v>
      </c>
      <c r="D93" s="118" t="s">
        <v>13</v>
      </c>
      <c r="E93" s="118">
        <v>2004</v>
      </c>
      <c r="F93" s="118" t="s">
        <v>20</v>
      </c>
      <c r="G93" s="142">
        <v>1.0925925925925924E-2</v>
      </c>
      <c r="H93" s="143">
        <f>SUM(G91/G93*100)</f>
        <v>80.084745762711876</v>
      </c>
      <c r="I93" s="120">
        <v>2.3240740740740742E-2</v>
      </c>
      <c r="J93" s="121">
        <f>SUM(I91/I93*100)</f>
        <v>88.197211155378469</v>
      </c>
      <c r="K93" s="120">
        <v>1.6145833333333335E-2</v>
      </c>
      <c r="L93" s="121">
        <f>SUM(K91/K93*100)</f>
        <v>79.856630824372758</v>
      </c>
      <c r="M93" s="122">
        <f t="shared" si="4"/>
        <v>248.1385877424631</v>
      </c>
    </row>
    <row r="94" spans="2:13" ht="15.75">
      <c r="B94" s="140">
        <v>4</v>
      </c>
      <c r="C94" s="141" t="s">
        <v>121</v>
      </c>
      <c r="D94" s="118" t="s">
        <v>15</v>
      </c>
      <c r="E94" s="118">
        <v>2003</v>
      </c>
      <c r="F94" s="118" t="s">
        <v>19</v>
      </c>
      <c r="G94" s="142">
        <v>1.1180555555555556E-2</v>
      </c>
      <c r="H94" s="143">
        <f>SUM(G91/G94*100)</f>
        <v>78.260869565217376</v>
      </c>
      <c r="I94" s="120">
        <v>2.521990740740741E-2</v>
      </c>
      <c r="J94" s="121">
        <f>SUM(I91/I94*100)</f>
        <v>81.275814593850384</v>
      </c>
      <c r="K94" s="120">
        <v>1.4756944444444446E-2</v>
      </c>
      <c r="L94" s="121">
        <f>SUM(K91/K94*100)</f>
        <v>87.372549019607831</v>
      </c>
      <c r="M94" s="122">
        <f t="shared" si="4"/>
        <v>246.90923317867561</v>
      </c>
    </row>
    <row r="95" spans="2:13" ht="15.75">
      <c r="B95" s="140">
        <v>5</v>
      </c>
      <c r="C95" s="141" t="s">
        <v>114</v>
      </c>
      <c r="D95" s="118" t="s">
        <v>13</v>
      </c>
      <c r="E95" s="118">
        <v>2004</v>
      </c>
      <c r="F95" s="118" t="s">
        <v>19</v>
      </c>
      <c r="G95" s="142">
        <v>1.0162037037037037E-2</v>
      </c>
      <c r="H95" s="143">
        <f>SUM(G91/G95*100)</f>
        <v>86.104783599088833</v>
      </c>
      <c r="I95" s="120">
        <v>2.4641203703703703E-2</v>
      </c>
      <c r="J95" s="121">
        <f>SUM(I91/I95*100)</f>
        <v>83.184593705965241</v>
      </c>
      <c r="K95" s="120">
        <v>1.7511574074074072E-2</v>
      </c>
      <c r="L95" s="121">
        <f>SUM(K91/K95*100)</f>
        <v>73.62855254461337</v>
      </c>
      <c r="M95" s="122">
        <f t="shared" si="4"/>
        <v>242.91792984966744</v>
      </c>
    </row>
    <row r="96" spans="2:13" ht="15.75">
      <c r="B96" s="140">
        <v>6</v>
      </c>
      <c r="C96" s="141" t="s">
        <v>392</v>
      </c>
      <c r="D96" s="119" t="s">
        <v>165</v>
      </c>
      <c r="E96" s="118">
        <v>2003</v>
      </c>
      <c r="F96" s="118" t="s">
        <v>19</v>
      </c>
      <c r="G96" s="120">
        <v>1.1608796296296296E-2</v>
      </c>
      <c r="H96" s="143">
        <f>SUM(G91/G96*100)</f>
        <v>75.373878364905281</v>
      </c>
      <c r="I96" s="120">
        <v>3.2060185185185185E-2</v>
      </c>
      <c r="J96" s="121">
        <f>SUM(I91/I96*100)</f>
        <v>63.935018050541515</v>
      </c>
      <c r="K96" s="120">
        <v>1.6944444444444443E-2</v>
      </c>
      <c r="L96" s="121">
        <f>SUM(K91/K96*100)</f>
        <v>76.092896174863398</v>
      </c>
      <c r="M96" s="122">
        <f t="shared" si="4"/>
        <v>215.40179259031018</v>
      </c>
    </row>
    <row r="97" spans="2:13" ht="15.75">
      <c r="B97" s="140">
        <v>7</v>
      </c>
      <c r="C97" s="141" t="s">
        <v>359</v>
      </c>
      <c r="D97" s="119" t="s">
        <v>165</v>
      </c>
      <c r="E97" s="118">
        <v>2003</v>
      </c>
      <c r="F97" s="118" t="s">
        <v>19</v>
      </c>
      <c r="G97" s="142">
        <v>1.0185185185185184E-2</v>
      </c>
      <c r="H97" s="143">
        <f>SUM(G91/G97*100)</f>
        <v>85.909090909090907</v>
      </c>
      <c r="I97" s="120">
        <v>2.5416666666666667E-2</v>
      </c>
      <c r="J97" s="121">
        <f>SUM(I91/I97*100)</f>
        <v>80.646630236794167</v>
      </c>
      <c r="K97" s="198" t="s">
        <v>246</v>
      </c>
      <c r="L97" s="198" t="s">
        <v>246</v>
      </c>
      <c r="M97" s="122">
        <f>SUM(H97+J97)</f>
        <v>166.55572114588506</v>
      </c>
    </row>
    <row r="98" spans="2:13" ht="15.75">
      <c r="B98" s="140">
        <v>8</v>
      </c>
      <c r="C98" s="141" t="s">
        <v>358</v>
      </c>
      <c r="D98" s="119" t="s">
        <v>165</v>
      </c>
      <c r="E98" s="118">
        <v>2004</v>
      </c>
      <c r="F98" s="118" t="s">
        <v>19</v>
      </c>
      <c r="G98" s="120">
        <v>1.0381944444444444E-2</v>
      </c>
      <c r="H98" s="143">
        <f>SUM(G91/G98*100)</f>
        <v>84.280936454849495</v>
      </c>
      <c r="I98" s="120">
        <v>2.521990740740741E-2</v>
      </c>
      <c r="J98" s="121">
        <f>SUM(I91/I98*100)</f>
        <v>81.275814593850384</v>
      </c>
      <c r="K98" s="119" t="s">
        <v>259</v>
      </c>
      <c r="L98" s="121">
        <v>0</v>
      </c>
      <c r="M98" s="122">
        <f>SUM(H98+J98+L98)</f>
        <v>165.55675104869988</v>
      </c>
    </row>
    <row r="99" spans="2:13" ht="15.75">
      <c r="B99" s="140">
        <v>9</v>
      </c>
      <c r="C99" s="141" t="s">
        <v>413</v>
      </c>
      <c r="D99" s="119" t="s">
        <v>15</v>
      </c>
      <c r="E99" s="118">
        <v>2007</v>
      </c>
      <c r="F99" s="118" t="s">
        <v>21</v>
      </c>
      <c r="G99" s="142">
        <v>1.4259259259259261E-2</v>
      </c>
      <c r="H99" s="143">
        <f>SUM(G91/G99*100)</f>
        <v>61.363636363636346</v>
      </c>
      <c r="I99" s="198" t="s">
        <v>246</v>
      </c>
      <c r="J99" s="198" t="s">
        <v>246</v>
      </c>
      <c r="K99" s="198" t="s">
        <v>246</v>
      </c>
      <c r="L99" s="198" t="s">
        <v>246</v>
      </c>
      <c r="M99" s="122">
        <f>SUM(H99)</f>
        <v>61.363636363636346</v>
      </c>
    </row>
    <row r="100" spans="2:13" ht="16.5" thickBot="1">
      <c r="B100" s="144">
        <v>10</v>
      </c>
      <c r="C100" s="145" t="s">
        <v>104</v>
      </c>
      <c r="D100" s="125" t="s">
        <v>13</v>
      </c>
      <c r="E100" s="125">
        <v>2003</v>
      </c>
      <c r="F100" s="126" t="s">
        <v>19</v>
      </c>
      <c r="G100" s="146">
        <v>1.9004629629629632E-2</v>
      </c>
      <c r="H100" s="147">
        <f>SUM(G91/G100*100)</f>
        <v>46.041412911084038</v>
      </c>
      <c r="I100" s="257" t="s">
        <v>246</v>
      </c>
      <c r="J100" s="257" t="s">
        <v>246</v>
      </c>
      <c r="K100" s="257" t="s">
        <v>246</v>
      </c>
      <c r="L100" s="257" t="s">
        <v>246</v>
      </c>
      <c r="M100" s="129">
        <f>SUM(H100)</f>
        <v>46.041412911084038</v>
      </c>
    </row>
    <row r="101" spans="2:13" ht="15.75">
      <c r="B101" s="148"/>
      <c r="C101" s="197"/>
      <c r="D101" s="148"/>
      <c r="E101" s="148"/>
      <c r="F101" s="133"/>
      <c r="G101" s="149"/>
      <c r="H101" s="150"/>
      <c r="I101" s="135"/>
      <c r="J101" s="151"/>
      <c r="K101" s="135"/>
      <c r="L101" s="151"/>
      <c r="M101" s="151"/>
    </row>
    <row r="102" spans="2:13" ht="22.5">
      <c r="B102" s="303" t="s">
        <v>125</v>
      </c>
      <c r="C102" s="303"/>
      <c r="D102" s="139"/>
      <c r="E102" s="137"/>
      <c r="F102" s="137"/>
      <c r="G102" s="137"/>
      <c r="H102" s="137"/>
      <c r="I102" s="137"/>
      <c r="J102" s="137"/>
      <c r="K102" s="137"/>
      <c r="L102" s="137"/>
      <c r="M102" s="137"/>
    </row>
    <row r="103" spans="2:13" ht="16.5" thickBot="1">
      <c r="B103" s="138"/>
      <c r="C103" s="139"/>
      <c r="D103" s="139"/>
      <c r="E103" s="137"/>
      <c r="F103" s="137"/>
      <c r="G103" s="137"/>
      <c r="H103" s="137"/>
      <c r="I103" s="137"/>
      <c r="J103" s="137"/>
      <c r="K103" s="137"/>
      <c r="L103" s="137"/>
      <c r="M103" s="137"/>
    </row>
    <row r="104" spans="2:13" ht="15.75">
      <c r="B104" s="112" t="s">
        <v>0</v>
      </c>
      <c r="C104" s="113" t="s">
        <v>1</v>
      </c>
      <c r="D104" s="113" t="s">
        <v>2</v>
      </c>
      <c r="E104" s="113" t="s">
        <v>3</v>
      </c>
      <c r="F104" s="113" t="s">
        <v>4</v>
      </c>
      <c r="G104" s="114" t="s">
        <v>12</v>
      </c>
      <c r="H104" s="114" t="s">
        <v>6</v>
      </c>
      <c r="I104" s="114" t="s">
        <v>67</v>
      </c>
      <c r="J104" s="114" t="s">
        <v>6</v>
      </c>
      <c r="K104" s="114" t="s">
        <v>289</v>
      </c>
      <c r="L104" s="114" t="s">
        <v>6</v>
      </c>
      <c r="M104" s="115" t="s">
        <v>11</v>
      </c>
    </row>
    <row r="105" spans="2:13" ht="15.75">
      <c r="B105" s="155">
        <v>1</v>
      </c>
      <c r="C105" s="152" t="s">
        <v>372</v>
      </c>
      <c r="D105" s="118" t="s">
        <v>242</v>
      </c>
      <c r="E105" s="251">
        <v>2007</v>
      </c>
      <c r="F105" s="118" t="s">
        <v>19</v>
      </c>
      <c r="G105" s="120">
        <v>7.6736111111111111E-3</v>
      </c>
      <c r="H105" s="121">
        <v>100</v>
      </c>
      <c r="I105" s="120">
        <v>1.7523148148148149E-2</v>
      </c>
      <c r="J105" s="121">
        <v>100</v>
      </c>
      <c r="K105" s="120">
        <v>1.1817129629629629E-2</v>
      </c>
      <c r="L105" s="121">
        <f>SUM(K106/K105*100)</f>
        <v>98.43290891283057</v>
      </c>
      <c r="M105" s="122">
        <f t="shared" ref="M105:M112" si="5">SUM(H105+J105+L105)</f>
        <v>298.43290891283056</v>
      </c>
    </row>
    <row r="106" spans="2:13" ht="15.75">
      <c r="B106" s="140">
        <v>2</v>
      </c>
      <c r="C106" s="141" t="s">
        <v>206</v>
      </c>
      <c r="D106" s="119" t="s">
        <v>241</v>
      </c>
      <c r="E106" s="118">
        <v>2005</v>
      </c>
      <c r="F106" s="118" t="s">
        <v>34</v>
      </c>
      <c r="G106" s="142">
        <v>8.4259259259259253E-3</v>
      </c>
      <c r="H106" s="143">
        <f>SUM(G105/G106*100)</f>
        <v>91.071428571428584</v>
      </c>
      <c r="I106" s="120">
        <v>2.0682870370370372E-2</v>
      </c>
      <c r="J106" s="121">
        <f>SUM(I105/I106*100)</f>
        <v>84.722999440402901</v>
      </c>
      <c r="K106" s="120">
        <v>1.1631944444444445E-2</v>
      </c>
      <c r="L106" s="121">
        <v>100</v>
      </c>
      <c r="M106" s="122">
        <f t="shared" si="5"/>
        <v>275.79442801183149</v>
      </c>
    </row>
    <row r="107" spans="2:13" ht="15.75">
      <c r="B107" s="155">
        <v>3</v>
      </c>
      <c r="C107" s="152" t="s">
        <v>435</v>
      </c>
      <c r="D107" s="118" t="s">
        <v>16</v>
      </c>
      <c r="E107" s="251">
        <v>2006</v>
      </c>
      <c r="F107" s="118" t="s">
        <v>5</v>
      </c>
      <c r="G107" s="120">
        <v>8.6689814814814806E-3</v>
      </c>
      <c r="H107" s="121">
        <f>SUM(G105/G107*100)</f>
        <v>88.518024032042732</v>
      </c>
      <c r="I107" s="120">
        <v>2.1319444444444443E-2</v>
      </c>
      <c r="J107" s="121">
        <f>SUM(I105/I107*100)</f>
        <v>82.193268186753542</v>
      </c>
      <c r="K107" s="120">
        <v>1.2534722222222223E-2</v>
      </c>
      <c r="L107" s="121">
        <f>SUM(K106/K107*100)</f>
        <v>92.797783933517991</v>
      </c>
      <c r="M107" s="122">
        <f t="shared" si="5"/>
        <v>263.50907615231426</v>
      </c>
    </row>
    <row r="108" spans="2:13" ht="15.75">
      <c r="B108" s="140">
        <v>4</v>
      </c>
      <c r="C108" s="141" t="s">
        <v>41</v>
      </c>
      <c r="D108" s="118" t="s">
        <v>242</v>
      </c>
      <c r="E108" s="118">
        <v>2005</v>
      </c>
      <c r="F108" s="118" t="s">
        <v>19</v>
      </c>
      <c r="G108" s="142">
        <v>1.0462962962962964E-2</v>
      </c>
      <c r="H108" s="143">
        <f>SUM(G105/G108*100)</f>
        <v>73.340707964601762</v>
      </c>
      <c r="I108" s="120">
        <v>2.0613425925925927E-2</v>
      </c>
      <c r="J108" s="121">
        <f>SUM(I105/I108*100)</f>
        <v>85.008422234699594</v>
      </c>
      <c r="K108" s="120">
        <v>1.5532407407407406E-2</v>
      </c>
      <c r="L108" s="121">
        <f>SUM(K106/K108*100)</f>
        <v>74.888226527570794</v>
      </c>
      <c r="M108" s="122">
        <f t="shared" si="5"/>
        <v>233.23735672687215</v>
      </c>
    </row>
    <row r="109" spans="2:13" ht="15.75">
      <c r="B109" s="140">
        <v>5</v>
      </c>
      <c r="C109" s="141" t="s">
        <v>42</v>
      </c>
      <c r="D109" s="118" t="s">
        <v>13</v>
      </c>
      <c r="E109" s="118">
        <v>2005</v>
      </c>
      <c r="F109" s="118" t="s">
        <v>19</v>
      </c>
      <c r="G109" s="142">
        <v>1.1342592592592592E-2</v>
      </c>
      <c r="H109" s="143">
        <f>SUM(G105/G109*100)</f>
        <v>67.65306122448979</v>
      </c>
      <c r="I109" s="120">
        <v>2.5740740740740745E-2</v>
      </c>
      <c r="J109" s="121">
        <f>SUM(I105/I109*100)</f>
        <v>68.075539568345306</v>
      </c>
      <c r="K109" s="120">
        <v>1.7291666666666667E-2</v>
      </c>
      <c r="L109" s="121">
        <f>SUM(K106/K109*100)</f>
        <v>67.269076305220892</v>
      </c>
      <c r="M109" s="122">
        <f t="shared" si="5"/>
        <v>202.99767709805599</v>
      </c>
    </row>
    <row r="110" spans="2:13" ht="15.75">
      <c r="B110" s="155">
        <v>6</v>
      </c>
      <c r="C110" s="152" t="s">
        <v>366</v>
      </c>
      <c r="D110" s="119" t="s">
        <v>165</v>
      </c>
      <c r="E110" s="251">
        <v>2006</v>
      </c>
      <c r="F110" s="118" t="s">
        <v>26</v>
      </c>
      <c r="G110" s="120">
        <v>1.6331018518518519E-2</v>
      </c>
      <c r="H110" s="121">
        <f>SUM(G105/G110*100)</f>
        <v>46.98795180722891</v>
      </c>
      <c r="I110" s="120">
        <v>2.361111111111111E-2</v>
      </c>
      <c r="J110" s="121">
        <f>SUM(I105/I110*100)</f>
        <v>74.215686274509807</v>
      </c>
      <c r="K110" s="120">
        <v>1.5300925925925926E-2</v>
      </c>
      <c r="L110" s="121">
        <f>SUM(K106/K110*100)</f>
        <v>76.021180030257185</v>
      </c>
      <c r="M110" s="122">
        <f t="shared" si="5"/>
        <v>197.22481811199589</v>
      </c>
    </row>
    <row r="111" spans="2:13" ht="15.75">
      <c r="B111" s="140">
        <v>7</v>
      </c>
      <c r="C111" s="141" t="s">
        <v>396</v>
      </c>
      <c r="D111" s="118" t="s">
        <v>15</v>
      </c>
      <c r="E111" s="118">
        <v>2006</v>
      </c>
      <c r="F111" s="118" t="s">
        <v>19</v>
      </c>
      <c r="G111" s="142">
        <v>1.0324074074074074E-2</v>
      </c>
      <c r="H111" s="143">
        <f>SUM(G105/G111*100)</f>
        <v>74.327354260089677</v>
      </c>
      <c r="I111" s="120">
        <v>2.2118055555555557E-2</v>
      </c>
      <c r="J111" s="121">
        <f>SUM(I105/I111*100)</f>
        <v>79.225536368393506</v>
      </c>
      <c r="K111" s="120">
        <v>2.8402777777777777E-2</v>
      </c>
      <c r="L111" s="121">
        <f>SUM(K106/K111*100)</f>
        <v>40.953545232273839</v>
      </c>
      <c r="M111" s="122">
        <f t="shared" si="5"/>
        <v>194.50643586075699</v>
      </c>
    </row>
    <row r="112" spans="2:13" ht="15.75">
      <c r="B112" s="155">
        <v>8</v>
      </c>
      <c r="C112" s="152" t="s">
        <v>437</v>
      </c>
      <c r="D112" s="118" t="s">
        <v>16</v>
      </c>
      <c r="E112" s="251">
        <v>2005</v>
      </c>
      <c r="F112" s="118" t="s">
        <v>5</v>
      </c>
      <c r="G112" s="120">
        <v>1.1736111111111109E-2</v>
      </c>
      <c r="H112" s="121">
        <f>SUM(G105/G112*100)</f>
        <v>65.384615384615401</v>
      </c>
      <c r="I112" s="120">
        <v>3.7314814814814815E-2</v>
      </c>
      <c r="J112" s="121">
        <f>SUM(I105/I112*100)</f>
        <v>46.960297766749385</v>
      </c>
      <c r="K112" s="120">
        <v>1.667824074074074E-2</v>
      </c>
      <c r="L112" s="121">
        <f>SUM(K106/K112*100)</f>
        <v>69.74323386537128</v>
      </c>
      <c r="M112" s="122">
        <f t="shared" si="5"/>
        <v>182.08814701673606</v>
      </c>
    </row>
    <row r="113" spans="2:13" ht="15.75">
      <c r="B113" s="155">
        <v>9</v>
      </c>
      <c r="C113" s="152" t="s">
        <v>436</v>
      </c>
      <c r="D113" s="119" t="s">
        <v>165</v>
      </c>
      <c r="E113" s="251">
        <v>2006</v>
      </c>
      <c r="F113" s="118" t="s">
        <v>5</v>
      </c>
      <c r="G113" s="119" t="s">
        <v>259</v>
      </c>
      <c r="H113" s="121">
        <v>0</v>
      </c>
      <c r="I113" s="120">
        <v>2.3020833333333334E-2</v>
      </c>
      <c r="J113" s="121">
        <f>SUM(I105/I113*100)</f>
        <v>76.118652589240824</v>
      </c>
      <c r="K113" s="120">
        <v>1.3182870370370371E-2</v>
      </c>
      <c r="L113" s="121">
        <f>SUM(K106/K113*100)</f>
        <v>88.235294117647058</v>
      </c>
      <c r="M113" s="122">
        <f>SUM(J113+L113)</f>
        <v>164.35394670688788</v>
      </c>
    </row>
    <row r="114" spans="2:13" ht="15.75">
      <c r="B114" s="155">
        <v>10</v>
      </c>
      <c r="C114" s="152" t="s">
        <v>207</v>
      </c>
      <c r="D114" s="119" t="s">
        <v>165</v>
      </c>
      <c r="E114" s="251">
        <v>2006</v>
      </c>
      <c r="F114" s="118" t="s">
        <v>5</v>
      </c>
      <c r="G114" s="120">
        <v>9.8148148148148144E-3</v>
      </c>
      <c r="H114" s="121">
        <f>SUM(G105/G114*100)</f>
        <v>78.183962264150935</v>
      </c>
      <c r="I114" s="119" t="s">
        <v>259</v>
      </c>
      <c r="J114" s="121">
        <v>0</v>
      </c>
      <c r="K114" s="120">
        <v>1.4560185185185183E-2</v>
      </c>
      <c r="L114" s="121">
        <f>SUM(K106/K114*100)</f>
        <v>79.888712241653437</v>
      </c>
      <c r="M114" s="122">
        <f>SUM(H114+L114)</f>
        <v>158.07267450580437</v>
      </c>
    </row>
    <row r="115" spans="2:13" ht="15.75">
      <c r="B115" s="140">
        <v>11</v>
      </c>
      <c r="C115" s="141" t="s">
        <v>395</v>
      </c>
      <c r="D115" s="118" t="s">
        <v>15</v>
      </c>
      <c r="E115" s="118">
        <v>2005</v>
      </c>
      <c r="F115" s="118" t="s">
        <v>19</v>
      </c>
      <c r="G115" s="142">
        <v>1.3171296296296294E-2</v>
      </c>
      <c r="H115" s="143">
        <f>SUM(G105/G115*100)</f>
        <v>58.260105448154661</v>
      </c>
      <c r="I115" s="120">
        <v>4.0150462962962964E-2</v>
      </c>
      <c r="J115" s="121">
        <f>SUM(I105/I115*100)</f>
        <v>43.643701354857306</v>
      </c>
      <c r="K115" s="120">
        <v>2.3460648148148147E-2</v>
      </c>
      <c r="L115" s="121">
        <f>SUM(K106/K115*100)</f>
        <v>49.580661075481011</v>
      </c>
      <c r="M115" s="122">
        <f>SUM(H115+J115+L115)</f>
        <v>151.48446787849298</v>
      </c>
    </row>
    <row r="116" spans="2:13" ht="15.75">
      <c r="B116" s="155">
        <v>12</v>
      </c>
      <c r="C116" s="152" t="s">
        <v>438</v>
      </c>
      <c r="D116" s="118" t="s">
        <v>242</v>
      </c>
      <c r="E116" s="251">
        <v>2006</v>
      </c>
      <c r="F116" s="118" t="s">
        <v>5</v>
      </c>
      <c r="G116" s="120">
        <v>1.9699074074074074E-2</v>
      </c>
      <c r="H116" s="121">
        <f>SUM(G105/G116*100)</f>
        <v>38.954171562867216</v>
      </c>
      <c r="I116" s="120">
        <v>5.0752314814814813E-2</v>
      </c>
      <c r="J116" s="121">
        <f>SUM(I105/I116*100)</f>
        <v>34.526795895096924</v>
      </c>
      <c r="K116" s="120">
        <v>1.8541666666666668E-2</v>
      </c>
      <c r="L116" s="121">
        <f>SUM(K106/K116*100)</f>
        <v>62.734082397003746</v>
      </c>
      <c r="M116" s="122">
        <f>SUM(H116+J116+L116)</f>
        <v>136.2150498549679</v>
      </c>
    </row>
    <row r="117" spans="2:13" ht="15.75">
      <c r="B117" s="155">
        <v>13</v>
      </c>
      <c r="C117" s="152" t="s">
        <v>442</v>
      </c>
      <c r="D117" s="118" t="s">
        <v>242</v>
      </c>
      <c r="E117" s="251">
        <v>2006</v>
      </c>
      <c r="F117" s="118" t="s">
        <v>5</v>
      </c>
      <c r="G117" s="120">
        <v>1.494212962962963E-2</v>
      </c>
      <c r="H117" s="121">
        <f>SUM(G105/G117*100)</f>
        <v>51.355538342370252</v>
      </c>
      <c r="I117" s="120">
        <v>2.7453703703703702E-2</v>
      </c>
      <c r="J117" s="121">
        <f>SUM(I105/I117*100)</f>
        <v>63.827993254637441</v>
      </c>
      <c r="K117" s="198" t="s">
        <v>246</v>
      </c>
      <c r="L117" s="198" t="s">
        <v>246</v>
      </c>
      <c r="M117" s="122">
        <f>SUM(H117+J117)</f>
        <v>115.18353159700769</v>
      </c>
    </row>
    <row r="118" spans="2:13" ht="16.5" thickBot="1">
      <c r="B118" s="157">
        <v>14</v>
      </c>
      <c r="C118" s="124" t="s">
        <v>443</v>
      </c>
      <c r="D118" s="125" t="s">
        <v>242</v>
      </c>
      <c r="E118" s="253">
        <v>2006</v>
      </c>
      <c r="F118" s="125" t="s">
        <v>5</v>
      </c>
      <c r="G118" s="128">
        <v>3.712962962962963E-2</v>
      </c>
      <c r="H118" s="127">
        <f>SUM(G105/G118*100)</f>
        <v>20.66708229426434</v>
      </c>
      <c r="I118" s="128">
        <v>7.5983796296296299E-2</v>
      </c>
      <c r="J118" s="127">
        <f>SUM(I105/I118*100)</f>
        <v>23.061690784463064</v>
      </c>
      <c r="K118" s="257" t="s">
        <v>246</v>
      </c>
      <c r="L118" s="257" t="s">
        <v>246</v>
      </c>
      <c r="M118" s="129">
        <f>SUM(H118+J118)</f>
        <v>43.7287730787274</v>
      </c>
    </row>
    <row r="119" spans="2:13" ht="15.75">
      <c r="B119" s="133"/>
      <c r="C119" s="131"/>
      <c r="D119" s="148"/>
      <c r="E119" s="259"/>
      <c r="F119" s="148"/>
      <c r="G119" s="135"/>
      <c r="H119" s="151"/>
      <c r="I119" s="135"/>
      <c r="J119" s="151"/>
      <c r="K119" s="260"/>
      <c r="L119" s="260"/>
      <c r="M119" s="151"/>
    </row>
    <row r="120" spans="2:13" ht="22.5">
      <c r="B120" s="303" t="s">
        <v>8</v>
      </c>
      <c r="C120" s="303"/>
      <c r="D120" s="139"/>
      <c r="E120" s="137"/>
      <c r="F120" s="137"/>
      <c r="G120" s="137"/>
      <c r="H120" s="137"/>
      <c r="I120" s="137"/>
      <c r="J120" s="137"/>
      <c r="K120" s="137"/>
      <c r="L120" s="137"/>
      <c r="M120" s="137"/>
    </row>
    <row r="121" spans="2:13" ht="16.5" thickBot="1">
      <c r="B121" s="138"/>
      <c r="C121" s="139"/>
      <c r="D121" s="139"/>
      <c r="E121" s="137"/>
      <c r="F121" s="137"/>
      <c r="G121" s="137"/>
      <c r="H121" s="137"/>
      <c r="I121" s="137"/>
      <c r="J121" s="137"/>
      <c r="K121" s="137"/>
      <c r="L121" s="137"/>
      <c r="M121" s="137"/>
    </row>
    <row r="122" spans="2:13" ht="15.75">
      <c r="B122" s="112" t="s">
        <v>0</v>
      </c>
      <c r="C122" s="113" t="s">
        <v>1</v>
      </c>
      <c r="D122" s="113" t="s">
        <v>2</v>
      </c>
      <c r="E122" s="113" t="s">
        <v>3</v>
      </c>
      <c r="F122" s="113" t="s">
        <v>4</v>
      </c>
      <c r="G122" s="114" t="s">
        <v>12</v>
      </c>
      <c r="H122" s="114" t="s">
        <v>6</v>
      </c>
      <c r="I122" s="114" t="s">
        <v>67</v>
      </c>
      <c r="J122" s="114" t="s">
        <v>6</v>
      </c>
      <c r="K122" s="114" t="s">
        <v>289</v>
      </c>
      <c r="L122" s="114" t="s">
        <v>6</v>
      </c>
      <c r="M122" s="115" t="s">
        <v>11</v>
      </c>
    </row>
    <row r="123" spans="2:13" ht="15.75">
      <c r="B123" s="155">
        <v>1</v>
      </c>
      <c r="C123" s="141" t="s">
        <v>367</v>
      </c>
      <c r="D123" s="118" t="s">
        <v>242</v>
      </c>
      <c r="E123" s="119">
        <v>2005</v>
      </c>
      <c r="F123" s="118" t="s">
        <v>19</v>
      </c>
      <c r="G123" s="120">
        <v>8.4027777777777781E-3</v>
      </c>
      <c r="H123" s="121">
        <f>SUM(G124/G123*100)</f>
        <v>93.663911845730027</v>
      </c>
      <c r="I123" s="120">
        <v>1.8356481481481481E-2</v>
      </c>
      <c r="J123" s="121">
        <v>100</v>
      </c>
      <c r="K123" s="120">
        <v>1.4826388888888889E-2</v>
      </c>
      <c r="L123" s="121">
        <f>SUM(K124/K123*100)</f>
        <v>98.672911787665882</v>
      </c>
      <c r="M123" s="122">
        <f t="shared" ref="M123:M131" si="6">SUM(H123+J123+L123)</f>
        <v>292.33682363339591</v>
      </c>
    </row>
    <row r="124" spans="2:13" ht="15.75">
      <c r="B124" s="155">
        <v>2</v>
      </c>
      <c r="C124" s="141" t="s">
        <v>398</v>
      </c>
      <c r="D124" s="118" t="s">
        <v>16</v>
      </c>
      <c r="E124" s="119">
        <v>2006</v>
      </c>
      <c r="F124" s="118" t="s">
        <v>21</v>
      </c>
      <c r="G124" s="120">
        <v>7.8703703703703713E-3</v>
      </c>
      <c r="H124" s="121">
        <v>100</v>
      </c>
      <c r="I124" s="120">
        <v>2.0694444444444446E-2</v>
      </c>
      <c r="J124" s="121">
        <f>SUM(I123/I124*100)</f>
        <v>88.702460850111848</v>
      </c>
      <c r="K124" s="120">
        <v>1.462962962962963E-2</v>
      </c>
      <c r="L124" s="121">
        <v>100</v>
      </c>
      <c r="M124" s="122">
        <f t="shared" si="6"/>
        <v>288.70246085011183</v>
      </c>
    </row>
    <row r="125" spans="2:13" ht="15.75">
      <c r="B125" s="155">
        <v>3</v>
      </c>
      <c r="C125" s="141" t="s">
        <v>424</v>
      </c>
      <c r="D125" s="118" t="s">
        <v>16</v>
      </c>
      <c r="E125" s="251">
        <v>2006</v>
      </c>
      <c r="F125" s="118" t="s">
        <v>14</v>
      </c>
      <c r="G125" s="120">
        <v>8.4606481481481494E-3</v>
      </c>
      <c r="H125" s="121">
        <f>SUM(G124/G125*100)</f>
        <v>93.023255813953483</v>
      </c>
      <c r="I125" s="120">
        <v>2.0879629629629626E-2</v>
      </c>
      <c r="J125" s="121">
        <f>SUM(I123/I125*100)</f>
        <v>87.91574279379158</v>
      </c>
      <c r="K125" s="120">
        <v>1.7222222222222222E-2</v>
      </c>
      <c r="L125" s="121">
        <f>SUM(K124/K125*100)</f>
        <v>84.946236559139791</v>
      </c>
      <c r="M125" s="122">
        <f t="shared" si="6"/>
        <v>265.88523516688485</v>
      </c>
    </row>
    <row r="126" spans="2:13" ht="15.75">
      <c r="B126" s="140">
        <v>4</v>
      </c>
      <c r="C126" s="141" t="s">
        <v>27</v>
      </c>
      <c r="D126" s="118" t="s">
        <v>13</v>
      </c>
      <c r="E126" s="118">
        <v>2006</v>
      </c>
      <c r="F126" s="118" t="s">
        <v>19</v>
      </c>
      <c r="G126" s="142">
        <v>8.0208333333333329E-3</v>
      </c>
      <c r="H126" s="143">
        <f>SUM(G124/G126*100)</f>
        <v>98.12409812409814</v>
      </c>
      <c r="I126" s="120">
        <v>2.7800925925925923E-2</v>
      </c>
      <c r="J126" s="121">
        <f>SUM(I123/I126*100)</f>
        <v>66.02830974188177</v>
      </c>
      <c r="K126" s="120">
        <v>1.486111111111111E-2</v>
      </c>
      <c r="L126" s="121">
        <f>SUM(K124/K126*100)</f>
        <v>98.442367601246119</v>
      </c>
      <c r="M126" s="122">
        <f t="shared" si="6"/>
        <v>262.59477546722604</v>
      </c>
    </row>
    <row r="127" spans="2:13" ht="15.75">
      <c r="B127" s="155">
        <v>5</v>
      </c>
      <c r="C127" s="141" t="s">
        <v>30</v>
      </c>
      <c r="D127" s="118" t="s">
        <v>16</v>
      </c>
      <c r="E127" s="251">
        <v>2005</v>
      </c>
      <c r="F127" s="118" t="s">
        <v>20</v>
      </c>
      <c r="G127" s="120">
        <v>8.8657407407407417E-3</v>
      </c>
      <c r="H127" s="121">
        <f>SUM(G124/G127*100)</f>
        <v>88.772845953002616</v>
      </c>
      <c r="I127" s="120">
        <v>2.4270833333333335E-2</v>
      </c>
      <c r="J127" s="121">
        <f>SUM(I123/I127*100)</f>
        <v>75.631855030996647</v>
      </c>
      <c r="K127" s="120">
        <v>1.5752314814814813E-2</v>
      </c>
      <c r="L127" s="121">
        <f>SUM(K124/K127*100)</f>
        <v>92.872887582659828</v>
      </c>
      <c r="M127" s="122">
        <f t="shared" si="6"/>
        <v>257.27758856665906</v>
      </c>
    </row>
    <row r="128" spans="2:13" ht="15.75">
      <c r="B128" s="155">
        <v>6</v>
      </c>
      <c r="C128" s="141" t="s">
        <v>404</v>
      </c>
      <c r="D128" s="118" t="s">
        <v>15</v>
      </c>
      <c r="E128" s="119">
        <v>2006</v>
      </c>
      <c r="F128" s="118" t="s">
        <v>5</v>
      </c>
      <c r="G128" s="120">
        <v>8.6921296296296312E-3</v>
      </c>
      <c r="H128" s="121">
        <f>SUM(G124/G128*100)</f>
        <v>90.545938748335544</v>
      </c>
      <c r="I128" s="120">
        <v>2.4328703703703703E-2</v>
      </c>
      <c r="J128" s="121">
        <f>SUM(I123/I128*100)</f>
        <v>75.451950523311126</v>
      </c>
      <c r="K128" s="120">
        <v>2.0173611111111111E-2</v>
      </c>
      <c r="L128" s="121">
        <f>SUM(K124/K128*100)</f>
        <v>72.518646012621915</v>
      </c>
      <c r="M128" s="122">
        <f t="shared" si="6"/>
        <v>238.51653528426857</v>
      </c>
    </row>
    <row r="129" spans="2:13" ht="15.75">
      <c r="B129" s="155">
        <v>7</v>
      </c>
      <c r="C129" s="141" t="s">
        <v>368</v>
      </c>
      <c r="D129" s="118" t="s">
        <v>242</v>
      </c>
      <c r="E129" s="119">
        <v>2006</v>
      </c>
      <c r="F129" s="118" t="s">
        <v>26</v>
      </c>
      <c r="G129" s="120">
        <v>9.432870370370371E-3</v>
      </c>
      <c r="H129" s="121">
        <f>SUM(G124/G129*100)</f>
        <v>83.435582822085891</v>
      </c>
      <c r="I129" s="120">
        <v>2.7233796296296298E-2</v>
      </c>
      <c r="J129" s="121">
        <f>SUM(I123/I129*100)</f>
        <v>67.403314917127062</v>
      </c>
      <c r="K129" s="120">
        <v>1.7395833333333336E-2</v>
      </c>
      <c r="L129" s="121">
        <f>SUM(K124/K129*100)</f>
        <v>84.098469727212233</v>
      </c>
      <c r="M129" s="122">
        <f t="shared" si="6"/>
        <v>234.93736746642517</v>
      </c>
    </row>
    <row r="130" spans="2:13" ht="15.75">
      <c r="B130" s="155">
        <v>8</v>
      </c>
      <c r="C130" s="141" t="s">
        <v>402</v>
      </c>
      <c r="D130" s="118" t="s">
        <v>15</v>
      </c>
      <c r="E130" s="119">
        <v>2006</v>
      </c>
      <c r="F130" s="118" t="s">
        <v>5</v>
      </c>
      <c r="G130" s="120">
        <v>1.2118055555555556E-2</v>
      </c>
      <c r="H130" s="121">
        <f>SUM(G124/G130*100)</f>
        <v>64.947468958930287</v>
      </c>
      <c r="I130" s="120">
        <v>2.7604166666666666E-2</v>
      </c>
      <c r="J130" s="121">
        <f>SUM(I123/I130*100)</f>
        <v>66.498951781970646</v>
      </c>
      <c r="K130" s="120">
        <v>1.8877314814814816E-2</v>
      </c>
      <c r="L130" s="121">
        <f>SUM(K124/K130*100)</f>
        <v>77.498467198038014</v>
      </c>
      <c r="M130" s="122">
        <f t="shared" si="6"/>
        <v>208.94488793893893</v>
      </c>
    </row>
    <row r="131" spans="2:13" ht="15.75">
      <c r="B131" s="155">
        <v>9</v>
      </c>
      <c r="C131" s="141" t="s">
        <v>405</v>
      </c>
      <c r="D131" s="118" t="s">
        <v>15</v>
      </c>
      <c r="E131" s="119">
        <v>2006</v>
      </c>
      <c r="F131" s="118" t="s">
        <v>5</v>
      </c>
      <c r="G131" s="120">
        <v>1.6840277777777777E-2</v>
      </c>
      <c r="H131" s="121">
        <f>SUM(G124/G131*100)</f>
        <v>46.735395189003441</v>
      </c>
      <c r="I131" s="120">
        <v>3.4571759259259253E-2</v>
      </c>
      <c r="J131" s="121">
        <f>SUM(I123/I131*100)</f>
        <v>53.0967525945765</v>
      </c>
      <c r="K131" s="120">
        <v>2.2604166666666665E-2</v>
      </c>
      <c r="L131" s="121">
        <f>SUM(K124/K131*100)</f>
        <v>64.720942140296984</v>
      </c>
      <c r="M131" s="122">
        <f t="shared" si="6"/>
        <v>164.55308992387694</v>
      </c>
    </row>
    <row r="132" spans="2:13" ht="16.5" thickBot="1">
      <c r="B132" s="157">
        <v>10</v>
      </c>
      <c r="C132" s="145" t="s">
        <v>217</v>
      </c>
      <c r="D132" s="126" t="s">
        <v>165</v>
      </c>
      <c r="E132" s="253">
        <v>2006</v>
      </c>
      <c r="F132" s="125" t="s">
        <v>5</v>
      </c>
      <c r="G132" s="128">
        <v>9.618055555555555E-3</v>
      </c>
      <c r="H132" s="127">
        <f>SUM(G124/G132*100)</f>
        <v>81.829121540312883</v>
      </c>
      <c r="I132" s="128">
        <v>2.2673611111111113E-2</v>
      </c>
      <c r="J132" s="127">
        <f>SUM(I123/I132*100)</f>
        <v>80.959673302705454</v>
      </c>
      <c r="K132" s="126" t="s">
        <v>259</v>
      </c>
      <c r="L132" s="127">
        <v>0</v>
      </c>
      <c r="M132" s="129">
        <f>SUM(H132+J132)</f>
        <v>162.78879484301834</v>
      </c>
    </row>
    <row r="133" spans="2:13" ht="15.75">
      <c r="B133" s="139"/>
      <c r="C133" s="197"/>
      <c r="D133" s="133"/>
      <c r="E133" s="259"/>
      <c r="F133" s="148"/>
      <c r="G133" s="139"/>
      <c r="H133" s="139"/>
      <c r="I133" s="139"/>
      <c r="J133" s="139"/>
      <c r="K133" s="133"/>
      <c r="L133" s="139"/>
      <c r="M133" s="137"/>
    </row>
    <row r="134" spans="2:13" ht="22.5">
      <c r="B134" s="303" t="s">
        <v>130</v>
      </c>
      <c r="C134" s="303"/>
      <c r="D134" s="139"/>
      <c r="E134" s="137"/>
      <c r="F134" s="137"/>
      <c r="G134" s="137"/>
      <c r="H134" s="137"/>
      <c r="I134" s="137"/>
      <c r="J134" s="137"/>
      <c r="K134" s="137"/>
      <c r="L134" s="137"/>
      <c r="M134" s="137"/>
    </row>
    <row r="135" spans="2:13" ht="16.5" thickBot="1">
      <c r="B135" s="138"/>
      <c r="C135" s="139"/>
      <c r="D135" s="139"/>
      <c r="E135" s="137"/>
      <c r="F135" s="137"/>
      <c r="G135" s="137"/>
      <c r="H135" s="137"/>
      <c r="I135" s="137"/>
      <c r="J135" s="137"/>
      <c r="K135" s="137"/>
      <c r="L135" s="137"/>
      <c r="M135" s="137"/>
    </row>
    <row r="136" spans="2:13" ht="15" customHeight="1">
      <c r="B136" s="112" t="s">
        <v>0</v>
      </c>
      <c r="C136" s="113" t="s">
        <v>1</v>
      </c>
      <c r="D136" s="113" t="s">
        <v>2</v>
      </c>
      <c r="E136" s="113" t="s">
        <v>3</v>
      </c>
      <c r="F136" s="113" t="s">
        <v>4</v>
      </c>
      <c r="G136" s="114" t="s">
        <v>12</v>
      </c>
      <c r="H136" s="114" t="s">
        <v>6</v>
      </c>
      <c r="I136" s="114" t="s">
        <v>67</v>
      </c>
      <c r="J136" s="114" t="s">
        <v>6</v>
      </c>
      <c r="K136" s="114" t="s">
        <v>289</v>
      </c>
      <c r="L136" s="114" t="s">
        <v>6</v>
      </c>
      <c r="M136" s="115" t="s">
        <v>11</v>
      </c>
    </row>
    <row r="137" spans="2:13" ht="15.75">
      <c r="B137" s="155">
        <v>1</v>
      </c>
      <c r="C137" s="152" t="s">
        <v>425</v>
      </c>
      <c r="D137" s="118" t="s">
        <v>16</v>
      </c>
      <c r="E137" s="251">
        <v>2007</v>
      </c>
      <c r="F137" s="118" t="s">
        <v>14</v>
      </c>
      <c r="G137" s="120">
        <v>6.2731481481481484E-3</v>
      </c>
      <c r="H137" s="121">
        <f>SUM(G153/G137*100)</f>
        <v>98.339483394833934</v>
      </c>
      <c r="I137" s="120">
        <v>1.6030092592592592E-2</v>
      </c>
      <c r="J137" s="121">
        <f>SUM(I138/I137*100)</f>
        <v>98.989169675090253</v>
      </c>
      <c r="K137" s="120">
        <v>1.1655092592592594E-2</v>
      </c>
      <c r="L137" s="121">
        <f>SUM(K138/K137*100)</f>
        <v>98.212512413108243</v>
      </c>
      <c r="M137" s="122">
        <f t="shared" ref="M137:M152" si="7">SUM(H137+J137+L137)</f>
        <v>295.54116548303244</v>
      </c>
    </row>
    <row r="138" spans="2:13" ht="15.75">
      <c r="B138" s="155">
        <v>2</v>
      </c>
      <c r="C138" s="152" t="s">
        <v>226</v>
      </c>
      <c r="D138" s="118" t="s">
        <v>242</v>
      </c>
      <c r="E138" s="251">
        <v>2007</v>
      </c>
      <c r="F138" s="118" t="s">
        <v>26</v>
      </c>
      <c r="G138" s="120">
        <v>6.4699074074074069E-3</v>
      </c>
      <c r="H138" s="121">
        <f>SUM(G153/G138*100)</f>
        <v>95.348837209302332</v>
      </c>
      <c r="I138" s="120">
        <v>1.5868055555555555E-2</v>
      </c>
      <c r="J138" s="121">
        <v>100</v>
      </c>
      <c r="K138" s="120">
        <v>1.1446759259259261E-2</v>
      </c>
      <c r="L138" s="121">
        <v>100</v>
      </c>
      <c r="M138" s="122">
        <f t="shared" si="7"/>
        <v>295.34883720930236</v>
      </c>
    </row>
    <row r="139" spans="2:13" ht="15.75">
      <c r="B139" s="155">
        <v>3</v>
      </c>
      <c r="C139" s="152" t="s">
        <v>228</v>
      </c>
      <c r="D139" s="118" t="s">
        <v>242</v>
      </c>
      <c r="E139" s="251">
        <v>2009</v>
      </c>
      <c r="F139" s="118" t="s">
        <v>19</v>
      </c>
      <c r="G139" s="120">
        <v>6.6435185185185182E-3</v>
      </c>
      <c r="H139" s="121">
        <f>SUM(G153/G139*100)</f>
        <v>92.857142857142847</v>
      </c>
      <c r="I139" s="120">
        <v>1.638888888888889E-2</v>
      </c>
      <c r="J139" s="121">
        <f>SUM(I138/I139*100)</f>
        <v>96.822033898305065</v>
      </c>
      <c r="K139" s="120">
        <v>1.2939814814814814E-2</v>
      </c>
      <c r="L139" s="121">
        <f>SUM(K138/K139*100)</f>
        <v>88.461538461538481</v>
      </c>
      <c r="M139" s="122">
        <f t="shared" si="7"/>
        <v>278.14071521698639</v>
      </c>
    </row>
    <row r="140" spans="2:13" ht="15.75">
      <c r="B140" s="155">
        <v>4</v>
      </c>
      <c r="C140" s="152" t="s">
        <v>131</v>
      </c>
      <c r="D140" s="119" t="s">
        <v>165</v>
      </c>
      <c r="E140" s="251">
        <v>2008</v>
      </c>
      <c r="F140" s="118" t="s">
        <v>20</v>
      </c>
      <c r="G140" s="120">
        <v>6.8634259259259256E-3</v>
      </c>
      <c r="H140" s="121">
        <f>SUM(G153/G140*100)</f>
        <v>89.881956155143342</v>
      </c>
      <c r="I140" s="120">
        <v>1.8206018518518517E-2</v>
      </c>
      <c r="J140" s="121">
        <f>SUM(I138/I140*100)</f>
        <v>87.15829624920535</v>
      </c>
      <c r="K140" s="120">
        <v>1.2812499999999999E-2</v>
      </c>
      <c r="L140" s="121">
        <f>SUM(K138/K140*100)</f>
        <v>89.340560072267408</v>
      </c>
      <c r="M140" s="122">
        <f t="shared" si="7"/>
        <v>266.38081247661609</v>
      </c>
    </row>
    <row r="141" spans="2:13" ht="15.75">
      <c r="B141" s="155">
        <v>5</v>
      </c>
      <c r="C141" s="152" t="s">
        <v>223</v>
      </c>
      <c r="D141" s="118" t="s">
        <v>16</v>
      </c>
      <c r="E141" s="251">
        <v>2007</v>
      </c>
      <c r="F141" s="118" t="s">
        <v>14</v>
      </c>
      <c r="G141" s="120">
        <v>6.8171296296296287E-3</v>
      </c>
      <c r="H141" s="121">
        <f>SUM(G153/G141*100)</f>
        <v>90.492359932088291</v>
      </c>
      <c r="I141" s="120">
        <v>1.8402777777777778E-2</v>
      </c>
      <c r="J141" s="121">
        <f>SUM(I138/I141*100)</f>
        <v>86.226415094339615</v>
      </c>
      <c r="K141" s="120">
        <v>1.3090277777777779E-2</v>
      </c>
      <c r="L141" s="121">
        <f>SUM(K138/K141*100)</f>
        <v>87.444739168877106</v>
      </c>
      <c r="M141" s="122">
        <f t="shared" si="7"/>
        <v>264.16351419530503</v>
      </c>
    </row>
    <row r="142" spans="2:13" ht="15.75">
      <c r="B142" s="116">
        <v>6</v>
      </c>
      <c r="C142" s="117" t="s">
        <v>38</v>
      </c>
      <c r="D142" s="118" t="s">
        <v>13</v>
      </c>
      <c r="E142" s="119">
        <v>2007</v>
      </c>
      <c r="F142" s="119" t="s">
        <v>5</v>
      </c>
      <c r="G142" s="120">
        <v>6.6550925925925935E-3</v>
      </c>
      <c r="H142" s="121">
        <f>SUM(G153/G142*100)</f>
        <v>92.695652173913018</v>
      </c>
      <c r="I142" s="120">
        <v>1.9467592592592595E-2</v>
      </c>
      <c r="J142" s="121">
        <f>SUM(I138/I142*100)</f>
        <v>81.510107015457777</v>
      </c>
      <c r="K142" s="120">
        <v>1.2777777777777777E-2</v>
      </c>
      <c r="L142" s="121">
        <f>SUM(K138/K142*100)</f>
        <v>89.583333333333343</v>
      </c>
      <c r="M142" s="122">
        <f t="shared" si="7"/>
        <v>263.7890925227041</v>
      </c>
    </row>
    <row r="143" spans="2:13" ht="15.75">
      <c r="B143" s="155">
        <v>7</v>
      </c>
      <c r="C143" s="152" t="s">
        <v>43</v>
      </c>
      <c r="D143" s="118" t="s">
        <v>242</v>
      </c>
      <c r="E143" s="251">
        <v>2007</v>
      </c>
      <c r="F143" s="118" t="s">
        <v>14</v>
      </c>
      <c r="G143" s="120">
        <v>7.2106481481481475E-3</v>
      </c>
      <c r="H143" s="121">
        <f>SUM(G153/G143*100)</f>
        <v>85.553772070625996</v>
      </c>
      <c r="I143" s="120">
        <v>1.8819444444444448E-2</v>
      </c>
      <c r="J143" s="121">
        <f>SUM(I138/I143*100)</f>
        <v>84.317343173431709</v>
      </c>
      <c r="K143" s="120">
        <v>1.2418981481481482E-2</v>
      </c>
      <c r="L143" s="121">
        <f>SUM(K138/K143*100)</f>
        <v>92.171481826654244</v>
      </c>
      <c r="M143" s="122">
        <f t="shared" si="7"/>
        <v>262.04259707071196</v>
      </c>
    </row>
    <row r="144" spans="2:13" ht="15.75">
      <c r="B144" s="116">
        <v>8</v>
      </c>
      <c r="C144" s="117" t="s">
        <v>138</v>
      </c>
      <c r="D144" s="118" t="s">
        <v>13</v>
      </c>
      <c r="E144" s="119">
        <v>2008</v>
      </c>
      <c r="F144" s="118" t="s">
        <v>21</v>
      </c>
      <c r="G144" s="120">
        <v>6.4814814814814813E-3</v>
      </c>
      <c r="H144" s="121">
        <f>SUM(G153/G144*100)</f>
        <v>95.178571428571416</v>
      </c>
      <c r="I144" s="120">
        <v>1.7210648148148149E-2</v>
      </c>
      <c r="J144" s="121">
        <f>SUM(I138/I144*100)</f>
        <v>92.199058507061196</v>
      </c>
      <c r="K144" s="120">
        <v>1.5578703703703704E-2</v>
      </c>
      <c r="L144" s="121">
        <f>SUM(K138/K144*100)</f>
        <v>73.47696879643388</v>
      </c>
      <c r="M144" s="122">
        <f t="shared" si="7"/>
        <v>260.85459873206651</v>
      </c>
    </row>
    <row r="145" spans="2:13" ht="15.75">
      <c r="B145" s="155">
        <v>9</v>
      </c>
      <c r="C145" s="152" t="s">
        <v>373</v>
      </c>
      <c r="D145" s="118" t="s">
        <v>242</v>
      </c>
      <c r="E145" s="251">
        <v>2007</v>
      </c>
      <c r="F145" s="118" t="s">
        <v>26</v>
      </c>
      <c r="G145" s="120">
        <v>7.8935185185185185E-3</v>
      </c>
      <c r="H145" s="121">
        <f>SUM(G153/G145*100)</f>
        <v>78.152492668621704</v>
      </c>
      <c r="I145" s="120">
        <v>1.8715277777777779E-2</v>
      </c>
      <c r="J145" s="121">
        <f>SUM(I138/I145*100)</f>
        <v>84.786641929499069</v>
      </c>
      <c r="K145" s="120">
        <v>1.4050925925925927E-2</v>
      </c>
      <c r="L145" s="121">
        <f>SUM(K138/K145*100)</f>
        <v>81.466227347611209</v>
      </c>
      <c r="M145" s="122">
        <f t="shared" si="7"/>
        <v>244.40536194573198</v>
      </c>
    </row>
    <row r="146" spans="2:13" ht="15.75">
      <c r="B146" s="155">
        <v>10</v>
      </c>
      <c r="C146" s="152" t="s">
        <v>428</v>
      </c>
      <c r="D146" s="118" t="s">
        <v>242</v>
      </c>
      <c r="E146" s="251">
        <v>2007</v>
      </c>
      <c r="F146" s="119" t="s">
        <v>5</v>
      </c>
      <c r="G146" s="120">
        <v>8.5300925925925926E-3</v>
      </c>
      <c r="H146" s="121">
        <f>SUM(G153/G146*100)</f>
        <v>72.320217096336492</v>
      </c>
      <c r="I146" s="120">
        <v>2.0358796296296295E-2</v>
      </c>
      <c r="J146" s="121">
        <f>SUM(I138/I146*100)</f>
        <v>77.942012507106313</v>
      </c>
      <c r="K146" s="120">
        <v>1.3842592592592594E-2</v>
      </c>
      <c r="L146" s="121">
        <f>SUM(K138/K146*100)</f>
        <v>82.692307692307693</v>
      </c>
      <c r="M146" s="122">
        <f t="shared" si="7"/>
        <v>232.95453729575047</v>
      </c>
    </row>
    <row r="147" spans="2:13" ht="15.75">
      <c r="B147" s="116">
        <v>11</v>
      </c>
      <c r="C147" s="152" t="s">
        <v>156</v>
      </c>
      <c r="D147" s="118" t="s">
        <v>13</v>
      </c>
      <c r="E147" s="119">
        <v>2007</v>
      </c>
      <c r="F147" s="119" t="s">
        <v>5</v>
      </c>
      <c r="G147" s="120">
        <v>7.8472222222222224E-3</v>
      </c>
      <c r="H147" s="121">
        <f>SUM(G153/G147*100)</f>
        <v>78.613569321533916</v>
      </c>
      <c r="I147" s="120">
        <v>2.388888888888889E-2</v>
      </c>
      <c r="J147" s="121">
        <f>SUM(I138/I147*100)</f>
        <v>66.424418604651152</v>
      </c>
      <c r="K147" s="120">
        <v>1.5636574074074074E-2</v>
      </c>
      <c r="L147" s="121">
        <f>SUM(K138/K147*100)</f>
        <v>73.205033308660262</v>
      </c>
      <c r="M147" s="122">
        <f t="shared" si="7"/>
        <v>218.24302123484532</v>
      </c>
    </row>
    <row r="148" spans="2:13" ht="15.75">
      <c r="B148" s="155">
        <v>12</v>
      </c>
      <c r="C148" s="152" t="s">
        <v>429</v>
      </c>
      <c r="D148" s="118" t="s">
        <v>242</v>
      </c>
      <c r="E148" s="251">
        <v>2008</v>
      </c>
      <c r="F148" s="119" t="s">
        <v>5</v>
      </c>
      <c r="G148" s="120">
        <v>8.9004629629629625E-3</v>
      </c>
      <c r="H148" s="121">
        <f>SUM(G153/G148*100)</f>
        <v>69.310793237971396</v>
      </c>
      <c r="I148" s="120">
        <v>2.5937500000000002E-2</v>
      </c>
      <c r="J148" s="121">
        <f>SUM(I138/I148*100)</f>
        <v>61.178045515394906</v>
      </c>
      <c r="K148" s="120">
        <v>1.3842592592592594E-2</v>
      </c>
      <c r="L148" s="121">
        <f>SUM(K138/K148*100)</f>
        <v>82.692307692307693</v>
      </c>
      <c r="M148" s="122">
        <f t="shared" si="7"/>
        <v>213.18114644567402</v>
      </c>
    </row>
    <row r="149" spans="2:13" ht="15.75">
      <c r="B149" s="155">
        <v>13</v>
      </c>
      <c r="C149" s="152" t="s">
        <v>433</v>
      </c>
      <c r="D149" s="118" t="s">
        <v>16</v>
      </c>
      <c r="E149" s="251">
        <v>2008</v>
      </c>
      <c r="F149" s="119" t="s">
        <v>5</v>
      </c>
      <c r="G149" s="120">
        <v>7.719907407407408E-3</v>
      </c>
      <c r="H149" s="121">
        <f>SUM(G153/G149*100)</f>
        <v>79.910044977511234</v>
      </c>
      <c r="I149" s="120">
        <v>2.0729166666666667E-2</v>
      </c>
      <c r="J149" s="121">
        <f>SUM(I138/I149*100)</f>
        <v>76.549413735343393</v>
      </c>
      <c r="K149" s="120">
        <v>2.4247685185185181E-2</v>
      </c>
      <c r="L149" s="121">
        <f>SUM(K138/K149*100)</f>
        <v>47.207637231503597</v>
      </c>
      <c r="M149" s="122">
        <f t="shared" si="7"/>
        <v>203.66709594435821</v>
      </c>
    </row>
    <row r="150" spans="2:13" ht="15.75">
      <c r="B150" s="155">
        <v>14</v>
      </c>
      <c r="C150" s="152" t="s">
        <v>229</v>
      </c>
      <c r="D150" s="118" t="s">
        <v>242</v>
      </c>
      <c r="E150" s="251">
        <v>2008</v>
      </c>
      <c r="F150" s="118" t="s">
        <v>19</v>
      </c>
      <c r="G150" s="120">
        <v>9.2592592592592605E-3</v>
      </c>
      <c r="H150" s="121">
        <f>SUM(G153/G150*100)</f>
        <v>66.624999999999986</v>
      </c>
      <c r="I150" s="120">
        <v>2.3356481481481482E-2</v>
      </c>
      <c r="J150" s="121">
        <f>SUM(I138/I150*100)</f>
        <v>67.938553022794849</v>
      </c>
      <c r="K150" s="120">
        <v>1.7650462962962962E-2</v>
      </c>
      <c r="L150" s="121">
        <f>SUM(K138/K150*100)</f>
        <v>64.852459016393453</v>
      </c>
      <c r="M150" s="122">
        <f t="shared" si="7"/>
        <v>199.4160120391883</v>
      </c>
    </row>
    <row r="151" spans="2:13" ht="15.75">
      <c r="B151" s="155">
        <v>15</v>
      </c>
      <c r="C151" s="152" t="s">
        <v>431</v>
      </c>
      <c r="D151" s="118" t="s">
        <v>242</v>
      </c>
      <c r="E151" s="251">
        <v>2008</v>
      </c>
      <c r="F151" s="119" t="s">
        <v>5</v>
      </c>
      <c r="G151" s="120">
        <v>9.2129629629629627E-3</v>
      </c>
      <c r="H151" s="121">
        <f>SUM(G153/G151*100)</f>
        <v>66.959798994974875</v>
      </c>
      <c r="I151" s="120">
        <v>2.9814814814814811E-2</v>
      </c>
      <c r="J151" s="121">
        <f>SUM(I138/I151*100)</f>
        <v>53.222049689441</v>
      </c>
      <c r="K151" s="120">
        <v>1.59375E-2</v>
      </c>
      <c r="L151" s="121">
        <f>SUM(K138/K151*100)</f>
        <v>71.822803195352222</v>
      </c>
      <c r="M151" s="122">
        <f t="shared" si="7"/>
        <v>192.00465187976812</v>
      </c>
    </row>
    <row r="152" spans="2:13" ht="15.75">
      <c r="B152" s="155">
        <v>16</v>
      </c>
      <c r="C152" s="152" t="s">
        <v>430</v>
      </c>
      <c r="D152" s="119" t="s">
        <v>165</v>
      </c>
      <c r="E152" s="251">
        <v>2008</v>
      </c>
      <c r="F152" s="118" t="s">
        <v>26</v>
      </c>
      <c r="G152" s="120">
        <v>1.0034722222222221E-2</v>
      </c>
      <c r="H152" s="121">
        <f>SUM(G153/G152*100)</f>
        <v>61.476355247981552</v>
      </c>
      <c r="I152" s="120">
        <v>2.8738425925925928E-2</v>
      </c>
      <c r="J152" s="121">
        <f>SUM(I138/I152*100)</f>
        <v>55.215465163109137</v>
      </c>
      <c r="K152" s="120">
        <v>1.5243055555555557E-2</v>
      </c>
      <c r="L152" s="121">
        <f>SUM(K138/K152*100)</f>
        <v>75.09491268033409</v>
      </c>
      <c r="M152" s="122">
        <f t="shared" si="7"/>
        <v>191.78673309142476</v>
      </c>
    </row>
    <row r="153" spans="2:13" ht="15.75">
      <c r="B153" s="155">
        <v>17</v>
      </c>
      <c r="C153" s="152" t="s">
        <v>37</v>
      </c>
      <c r="D153" s="118" t="s">
        <v>16</v>
      </c>
      <c r="E153" s="251">
        <v>2007</v>
      </c>
      <c r="F153" s="118" t="s">
        <v>19</v>
      </c>
      <c r="G153" s="120">
        <v>6.168981481481481E-3</v>
      </c>
      <c r="H153" s="121">
        <v>100</v>
      </c>
      <c r="I153" s="119" t="s">
        <v>259</v>
      </c>
      <c r="J153" s="121">
        <v>0</v>
      </c>
      <c r="K153" s="120">
        <v>1.2997685185185183E-2</v>
      </c>
      <c r="L153" s="121">
        <f>SUM(K138/K153*100)</f>
        <v>88.067675868210173</v>
      </c>
      <c r="M153" s="122">
        <f>SUM(H153+L153)</f>
        <v>188.06767586821019</v>
      </c>
    </row>
    <row r="154" spans="2:13" ht="15.75">
      <c r="B154" s="155">
        <v>18</v>
      </c>
      <c r="C154" s="152" t="s">
        <v>426</v>
      </c>
      <c r="D154" s="119" t="s">
        <v>165</v>
      </c>
      <c r="E154" s="251">
        <v>2007</v>
      </c>
      <c r="F154" s="118" t="s">
        <v>19</v>
      </c>
      <c r="G154" s="120">
        <v>9.4560185185185181E-3</v>
      </c>
      <c r="H154" s="121">
        <f>SUM(G153/G154*100)</f>
        <v>65.238678090575277</v>
      </c>
      <c r="I154" s="119" t="s">
        <v>259</v>
      </c>
      <c r="J154" s="121">
        <v>0</v>
      </c>
      <c r="K154" s="120">
        <v>1.3043981481481483E-2</v>
      </c>
      <c r="L154" s="121">
        <f>SUM(K138/K154*100)</f>
        <v>87.755102040816325</v>
      </c>
      <c r="M154" s="122">
        <f>SUM(H154+L154)</f>
        <v>152.99378013139159</v>
      </c>
    </row>
    <row r="155" spans="2:13" ht="15.75">
      <c r="B155" s="155">
        <v>19</v>
      </c>
      <c r="C155" s="152" t="s">
        <v>427</v>
      </c>
      <c r="D155" s="118" t="s">
        <v>242</v>
      </c>
      <c r="E155" s="251">
        <v>2007</v>
      </c>
      <c r="F155" s="119" t="s">
        <v>5</v>
      </c>
      <c r="G155" s="119" t="s">
        <v>259</v>
      </c>
      <c r="H155" s="121">
        <v>0</v>
      </c>
      <c r="I155" s="120">
        <v>2.342592592592593E-2</v>
      </c>
      <c r="J155" s="121">
        <f>SUM(I138/I155*100)</f>
        <v>67.737154150197625</v>
      </c>
      <c r="K155" s="120">
        <v>1.3460648148148147E-2</v>
      </c>
      <c r="L155" s="121">
        <f>SUM(K138/K155*100)</f>
        <v>85.038693035253672</v>
      </c>
      <c r="M155" s="122">
        <f>SUM(J155+L155)</f>
        <v>152.77584718545131</v>
      </c>
    </row>
    <row r="156" spans="2:13" ht="15.75">
      <c r="B156" s="155">
        <v>20</v>
      </c>
      <c r="C156" s="152" t="s">
        <v>432</v>
      </c>
      <c r="D156" s="118" t="s">
        <v>15</v>
      </c>
      <c r="E156" s="251">
        <v>2008</v>
      </c>
      <c r="F156" s="118" t="s">
        <v>14</v>
      </c>
      <c r="G156" s="120">
        <v>1.1759259259259259E-2</v>
      </c>
      <c r="H156" s="121">
        <f>SUM(G153/G156*100)</f>
        <v>52.460629921259837</v>
      </c>
      <c r="I156" s="120">
        <v>4.1944444444444444E-2</v>
      </c>
      <c r="J156" s="121">
        <f>SUM(I138/I156*100)</f>
        <v>37.831125827814574</v>
      </c>
      <c r="K156" s="120">
        <v>2.2534722222222223E-2</v>
      </c>
      <c r="L156" s="121">
        <f>SUM(K138/K156*100)</f>
        <v>50.796096558808422</v>
      </c>
      <c r="M156" s="122">
        <f>SUM(H156+J156+L156)</f>
        <v>141.08785230788283</v>
      </c>
    </row>
    <row r="157" spans="2:13" ht="15.75">
      <c r="B157" s="155">
        <v>21</v>
      </c>
      <c r="C157" s="152" t="s">
        <v>434</v>
      </c>
      <c r="D157" s="118" t="s">
        <v>242</v>
      </c>
      <c r="E157" s="251">
        <v>2008</v>
      </c>
      <c r="F157" s="119" t="s">
        <v>5</v>
      </c>
      <c r="G157" s="120">
        <v>2.207175925925926E-2</v>
      </c>
      <c r="H157" s="121">
        <f>SUM(G153/G157*100)</f>
        <v>27.949659150498164</v>
      </c>
      <c r="I157" s="120">
        <v>4.3923611111111115E-2</v>
      </c>
      <c r="J157" s="121">
        <f>SUM(I138/I157*100)</f>
        <v>36.126482213438734</v>
      </c>
      <c r="K157" s="120">
        <v>2.4305555555555556E-2</v>
      </c>
      <c r="L157" s="121">
        <f>SUM(K138/K157*100)</f>
        <v>47.095238095238102</v>
      </c>
      <c r="M157" s="122">
        <f>SUM(H157+J157+L157)</f>
        <v>111.171379459175</v>
      </c>
    </row>
    <row r="158" spans="2:13" ht="15.75">
      <c r="B158" s="155">
        <v>22</v>
      </c>
      <c r="C158" s="152" t="s">
        <v>230</v>
      </c>
      <c r="D158" s="118" t="s">
        <v>242</v>
      </c>
      <c r="E158" s="251">
        <v>2010</v>
      </c>
      <c r="F158" s="119" t="s">
        <v>5</v>
      </c>
      <c r="G158" s="120">
        <v>1.0902777777777777E-2</v>
      </c>
      <c r="H158" s="121">
        <f>SUM(G153/G158*100)</f>
        <v>56.581740976645435</v>
      </c>
      <c r="I158" s="120">
        <v>3.3599537037037039E-2</v>
      </c>
      <c r="J158" s="121">
        <f>SUM(I138/I158*100)</f>
        <v>47.22700654495349</v>
      </c>
      <c r="K158" s="119" t="s">
        <v>259</v>
      </c>
      <c r="L158" s="121">
        <v>0</v>
      </c>
      <c r="M158" s="122">
        <f>SUM(H158+J158)</f>
        <v>103.80874752159892</v>
      </c>
    </row>
    <row r="159" spans="2:13" ht="16.5" thickBot="1">
      <c r="B159" s="157">
        <v>23</v>
      </c>
      <c r="C159" s="124" t="s">
        <v>222</v>
      </c>
      <c r="D159" s="125" t="s">
        <v>242</v>
      </c>
      <c r="E159" s="253">
        <v>2008</v>
      </c>
      <c r="F159" s="126" t="s">
        <v>5</v>
      </c>
      <c r="G159" s="257" t="s">
        <v>246</v>
      </c>
      <c r="H159" s="257" t="s">
        <v>246</v>
      </c>
      <c r="I159" s="128">
        <v>2.9409722222222223E-2</v>
      </c>
      <c r="J159" s="127">
        <f>SUM(I138/I159*100)</f>
        <v>53.955135773317586</v>
      </c>
      <c r="K159" s="257" t="s">
        <v>246</v>
      </c>
      <c r="L159" s="257" t="s">
        <v>246</v>
      </c>
      <c r="M159" s="129">
        <f>SUM(J159)</f>
        <v>53.955135773317586</v>
      </c>
    </row>
    <row r="160" spans="2:13" ht="15.75">
      <c r="B160" s="133"/>
      <c r="C160" s="131"/>
      <c r="D160" s="148"/>
      <c r="E160" s="259"/>
      <c r="F160" s="133"/>
      <c r="G160" s="260"/>
      <c r="H160" s="260"/>
      <c r="I160" s="135"/>
      <c r="J160" s="151"/>
      <c r="K160" s="260"/>
      <c r="L160" s="260"/>
      <c r="M160" s="151"/>
    </row>
    <row r="161" spans="2:13" s="7" customFormat="1" ht="22.5">
      <c r="B161" s="304" t="s">
        <v>7</v>
      </c>
      <c r="C161" s="304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</row>
    <row r="162" spans="2:13" ht="16.5" thickBot="1">
      <c r="B162" s="138"/>
      <c r="C162" s="139"/>
      <c r="D162" s="139"/>
      <c r="E162" s="137"/>
      <c r="F162" s="137"/>
      <c r="G162" s="137"/>
      <c r="H162" s="137"/>
      <c r="I162" s="137"/>
      <c r="J162" s="137"/>
      <c r="K162" s="137"/>
      <c r="L162" s="137"/>
      <c r="M162" s="137"/>
    </row>
    <row r="163" spans="2:13" ht="15.75">
      <c r="B163" s="112" t="s">
        <v>0</v>
      </c>
      <c r="C163" s="113" t="s">
        <v>1</v>
      </c>
      <c r="D163" s="113" t="s">
        <v>2</v>
      </c>
      <c r="E163" s="113" t="s">
        <v>3</v>
      </c>
      <c r="F163" s="113" t="s">
        <v>4</v>
      </c>
      <c r="G163" s="114" t="s">
        <v>12</v>
      </c>
      <c r="H163" s="114" t="s">
        <v>6</v>
      </c>
      <c r="I163" s="114" t="s">
        <v>67</v>
      </c>
      <c r="J163" s="114" t="s">
        <v>6</v>
      </c>
      <c r="K163" s="114" t="s">
        <v>289</v>
      </c>
      <c r="L163" s="114" t="s">
        <v>6</v>
      </c>
      <c r="M163" s="115" t="s">
        <v>11</v>
      </c>
    </row>
    <row r="164" spans="2:13" ht="15.75">
      <c r="B164" s="155">
        <v>1</v>
      </c>
      <c r="C164" s="141" t="s">
        <v>233</v>
      </c>
      <c r="D164" s="118" t="s">
        <v>242</v>
      </c>
      <c r="E164" s="118">
        <v>2009</v>
      </c>
      <c r="F164" s="118" t="s">
        <v>14</v>
      </c>
      <c r="G164" s="120">
        <v>8.7615740740740744E-3</v>
      </c>
      <c r="H164" s="121">
        <f>SUM(G165/G164*100)</f>
        <v>90.885072655217968</v>
      </c>
      <c r="I164" s="120">
        <v>1.3379629629629628E-2</v>
      </c>
      <c r="J164" s="121">
        <v>100</v>
      </c>
      <c r="K164" s="120">
        <v>1.2546296296296297E-2</v>
      </c>
      <c r="L164" s="121">
        <f>SUM(K170/K164*100)</f>
        <v>93.542435424354224</v>
      </c>
      <c r="M164" s="122">
        <f t="shared" ref="M164:M169" si="8">SUM(H164+J164+L164)</f>
        <v>284.42750807957219</v>
      </c>
    </row>
    <row r="165" spans="2:13" ht="15.75">
      <c r="B165" s="155">
        <v>2</v>
      </c>
      <c r="C165" s="141" t="s">
        <v>234</v>
      </c>
      <c r="D165" s="118" t="s">
        <v>242</v>
      </c>
      <c r="E165" s="118">
        <v>2008</v>
      </c>
      <c r="F165" s="118" t="s">
        <v>19</v>
      </c>
      <c r="G165" s="120">
        <v>7.9629629629629634E-3</v>
      </c>
      <c r="H165" s="121">
        <v>100</v>
      </c>
      <c r="I165" s="120">
        <v>1.4131944444444445E-2</v>
      </c>
      <c r="J165" s="121">
        <f>SUM(I164/I165*100)</f>
        <v>94.676494676494656</v>
      </c>
      <c r="K165" s="120">
        <v>1.3171296296296294E-2</v>
      </c>
      <c r="L165" s="121">
        <f>SUM(K170/K165*100)</f>
        <v>89.103690685413</v>
      </c>
      <c r="M165" s="122">
        <f t="shared" si="8"/>
        <v>283.78018536190768</v>
      </c>
    </row>
    <row r="166" spans="2:13" ht="15.75">
      <c r="B166" s="155">
        <v>3</v>
      </c>
      <c r="C166" s="141" t="s">
        <v>232</v>
      </c>
      <c r="D166" s="118" t="s">
        <v>16</v>
      </c>
      <c r="E166" s="118">
        <v>2007</v>
      </c>
      <c r="F166" s="118" t="s">
        <v>5</v>
      </c>
      <c r="G166" s="120">
        <v>9.2824074074074076E-3</v>
      </c>
      <c r="H166" s="121">
        <f>SUM(G165/G166*100)</f>
        <v>85.785536159600994</v>
      </c>
      <c r="I166" s="120">
        <v>1.3923611111111111E-2</v>
      </c>
      <c r="J166" s="121">
        <f>SUM(I164/I166*100)</f>
        <v>96.09310058187863</v>
      </c>
      <c r="K166" s="120">
        <v>1.1840277777777778E-2</v>
      </c>
      <c r="L166" s="121">
        <f>SUM(K170/K166*100)</f>
        <v>99.120234604105548</v>
      </c>
      <c r="M166" s="122">
        <f t="shared" si="8"/>
        <v>280.99887134558514</v>
      </c>
    </row>
    <row r="167" spans="2:13" ht="15.75">
      <c r="B167" s="155">
        <v>4</v>
      </c>
      <c r="C167" s="141" t="s">
        <v>235</v>
      </c>
      <c r="D167" s="118" t="s">
        <v>16</v>
      </c>
      <c r="E167" s="118">
        <v>2008</v>
      </c>
      <c r="F167" s="118" t="s">
        <v>5</v>
      </c>
      <c r="G167" s="120">
        <v>8.8657407407407417E-3</v>
      </c>
      <c r="H167" s="121">
        <f>SUM(G165/G167*100)</f>
        <v>89.817232375979103</v>
      </c>
      <c r="I167" s="120">
        <v>1.5532407407407406E-2</v>
      </c>
      <c r="J167" s="121">
        <f>SUM(I164/I167*100)</f>
        <v>86.140089418777947</v>
      </c>
      <c r="K167" s="120">
        <v>1.2442129629629629E-2</v>
      </c>
      <c r="L167" s="121">
        <f>SUM(K170/K167*100)</f>
        <v>94.32558139534882</v>
      </c>
      <c r="M167" s="122">
        <f t="shared" si="8"/>
        <v>270.28290319010586</v>
      </c>
    </row>
    <row r="168" spans="2:13" ht="15.75">
      <c r="B168" s="155">
        <v>5</v>
      </c>
      <c r="C168" s="141" t="s">
        <v>421</v>
      </c>
      <c r="D168" s="118" t="s">
        <v>242</v>
      </c>
      <c r="E168" s="118">
        <v>2008</v>
      </c>
      <c r="F168" s="118" t="s">
        <v>14</v>
      </c>
      <c r="G168" s="120">
        <v>9.4444444444444445E-3</v>
      </c>
      <c r="H168" s="121">
        <f>SUM(G165/G168*100)</f>
        <v>84.313725490196077</v>
      </c>
      <c r="I168" s="120">
        <v>1.4745370370370372E-2</v>
      </c>
      <c r="J168" s="121">
        <f>SUM(I164/I168*100)</f>
        <v>90.737833594976436</v>
      </c>
      <c r="K168" s="120">
        <v>1.4768518518518519E-2</v>
      </c>
      <c r="L168" s="121">
        <f>SUM(K170/K168*100)</f>
        <v>79.46708463949841</v>
      </c>
      <c r="M168" s="122">
        <f t="shared" si="8"/>
        <v>254.51864372467094</v>
      </c>
    </row>
    <row r="169" spans="2:13" ht="15.75">
      <c r="B169" s="140">
        <v>6</v>
      </c>
      <c r="C169" s="141" t="s">
        <v>162</v>
      </c>
      <c r="D169" s="118" t="s">
        <v>13</v>
      </c>
      <c r="E169" s="118">
        <v>2009</v>
      </c>
      <c r="F169" s="118" t="s">
        <v>14</v>
      </c>
      <c r="G169" s="120">
        <v>9.6874999999999999E-3</v>
      </c>
      <c r="H169" s="143">
        <f>SUM(G165/G169*100)</f>
        <v>82.198327359617679</v>
      </c>
      <c r="I169" s="120">
        <v>1.4826388888888889E-2</v>
      </c>
      <c r="J169" s="121">
        <f>SUM(I164/I169*100)</f>
        <v>90.241998438719733</v>
      </c>
      <c r="K169" s="120">
        <v>1.5162037037037036E-2</v>
      </c>
      <c r="L169" s="121">
        <f>SUM(K170/K169*100)</f>
        <v>77.404580152671741</v>
      </c>
      <c r="M169" s="122">
        <f t="shared" si="8"/>
        <v>249.84490595100917</v>
      </c>
    </row>
    <row r="170" spans="2:13" ht="15.75">
      <c r="B170" s="155">
        <v>7</v>
      </c>
      <c r="C170" s="141" t="s">
        <v>413</v>
      </c>
      <c r="D170" s="118" t="s">
        <v>15</v>
      </c>
      <c r="E170" s="118">
        <v>2007</v>
      </c>
      <c r="F170" s="118" t="s">
        <v>21</v>
      </c>
      <c r="G170" s="198" t="s">
        <v>246</v>
      </c>
      <c r="H170" s="198" t="s">
        <v>246</v>
      </c>
      <c r="I170" s="120">
        <v>1.4768518518518519E-2</v>
      </c>
      <c r="J170" s="121">
        <f>SUM(I164/I170*100)</f>
        <v>90.595611285266443</v>
      </c>
      <c r="K170" s="120">
        <v>1.1736111111111109E-2</v>
      </c>
      <c r="L170" s="121">
        <v>100</v>
      </c>
      <c r="M170" s="122">
        <f>SUM(J170+L170)</f>
        <v>190.59561128526644</v>
      </c>
    </row>
    <row r="171" spans="2:13" ht="15.75">
      <c r="B171" s="155">
        <v>8</v>
      </c>
      <c r="C171" s="141" t="s">
        <v>422</v>
      </c>
      <c r="D171" s="118" t="s">
        <v>242</v>
      </c>
      <c r="E171" s="118">
        <v>2008</v>
      </c>
      <c r="F171" s="118" t="s">
        <v>5</v>
      </c>
      <c r="G171" s="120">
        <v>1.7627314814814814E-2</v>
      </c>
      <c r="H171" s="121">
        <f>SUM(G165/G171*100)</f>
        <v>45.173998686802371</v>
      </c>
      <c r="I171" s="120">
        <v>1.8958333333333334E-2</v>
      </c>
      <c r="J171" s="121">
        <f>SUM(I164/I171*100)</f>
        <v>70.573870573870565</v>
      </c>
      <c r="K171" s="120">
        <v>1.5590277777777778E-2</v>
      </c>
      <c r="L171" s="121">
        <f>SUM(K170/K171*100)</f>
        <v>75.278396436525597</v>
      </c>
      <c r="M171" s="122">
        <f>SUM(H171+J171+L171)</f>
        <v>191.02626569719854</v>
      </c>
    </row>
    <row r="172" spans="2:13" ht="15.75">
      <c r="B172" s="155">
        <v>9</v>
      </c>
      <c r="C172" s="141" t="s">
        <v>385</v>
      </c>
      <c r="D172" s="119" t="s">
        <v>165</v>
      </c>
      <c r="E172" s="118">
        <v>2008</v>
      </c>
      <c r="F172" s="118" t="s">
        <v>5</v>
      </c>
      <c r="G172" s="119" t="s">
        <v>259</v>
      </c>
      <c r="H172" s="121">
        <v>0</v>
      </c>
      <c r="I172" s="120">
        <v>1.6273148148148148E-2</v>
      </c>
      <c r="J172" s="121">
        <f>SUM(I164/I172*100)</f>
        <v>82.219061166429583</v>
      </c>
      <c r="K172" s="120">
        <v>1.2337962962962962E-2</v>
      </c>
      <c r="L172" s="121">
        <f>SUM(K170/K172*100)</f>
        <v>95.121951219512184</v>
      </c>
      <c r="M172" s="122">
        <f>SUM(J172+L172)</f>
        <v>177.34101238594178</v>
      </c>
    </row>
    <row r="173" spans="2:13" ht="15.75">
      <c r="B173" s="155">
        <v>10</v>
      </c>
      <c r="C173" s="141" t="s">
        <v>423</v>
      </c>
      <c r="D173" s="118" t="s">
        <v>242</v>
      </c>
      <c r="E173" s="118">
        <v>2008</v>
      </c>
      <c r="F173" s="118" t="s">
        <v>5</v>
      </c>
      <c r="G173" s="198" t="s">
        <v>246</v>
      </c>
      <c r="H173" s="198" t="s">
        <v>246</v>
      </c>
      <c r="I173" s="120">
        <v>2.4270833333333335E-2</v>
      </c>
      <c r="J173" s="121">
        <f>SUM(I164/I173*100)</f>
        <v>55.126371006199328</v>
      </c>
      <c r="K173" s="120">
        <v>3.8506944444444448E-2</v>
      </c>
      <c r="L173" s="121">
        <f>SUM(K170/K173*100)</f>
        <v>30.477908025247963</v>
      </c>
      <c r="M173" s="122">
        <f>SUM(J173+L173)</f>
        <v>85.604279031447291</v>
      </c>
    </row>
    <row r="174" spans="2:13" ht="16.5" thickBot="1">
      <c r="B174" s="157">
        <v>11</v>
      </c>
      <c r="C174" s="145" t="s">
        <v>416</v>
      </c>
      <c r="D174" s="126" t="s">
        <v>165</v>
      </c>
      <c r="E174" s="125">
        <v>2008</v>
      </c>
      <c r="F174" s="125" t="s">
        <v>5</v>
      </c>
      <c r="G174" s="257" t="s">
        <v>246</v>
      </c>
      <c r="H174" s="257" t="s">
        <v>246</v>
      </c>
      <c r="I174" s="128">
        <v>2.6493055555555558E-2</v>
      </c>
      <c r="J174" s="127">
        <f>SUM(I164/I174*100)</f>
        <v>50.502402795980771</v>
      </c>
      <c r="K174" s="257" t="s">
        <v>246</v>
      </c>
      <c r="L174" s="261" t="s">
        <v>246</v>
      </c>
      <c r="M174" s="129">
        <f>SUM(J174)</f>
        <v>50.502402795980771</v>
      </c>
    </row>
  </sheetData>
  <sortState ref="M33:M50">
    <sortCondition descending="1" ref="M33:M50"/>
  </sortState>
  <mergeCells count="7">
    <mergeCell ref="B161:C161"/>
    <mergeCell ref="B61:C61"/>
    <mergeCell ref="B69:C69"/>
    <mergeCell ref="B88:C88"/>
    <mergeCell ref="B102:C102"/>
    <mergeCell ref="B120:C120"/>
    <mergeCell ref="B134:C1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2"/>
  <sheetViews>
    <sheetView topLeftCell="B88" workbookViewId="0">
      <selection activeCell="B173" sqref="B173"/>
    </sheetView>
  </sheetViews>
  <sheetFormatPr defaultRowHeight="15"/>
  <cols>
    <col min="2" max="2" width="7.7109375" customWidth="1"/>
    <col min="3" max="3" width="23.28515625" customWidth="1"/>
    <col min="4" max="4" width="30.28515625" customWidth="1"/>
    <col min="7" max="7" width="10" customWidth="1"/>
    <col min="8" max="8" width="9.7109375" customWidth="1"/>
    <col min="9" max="9" width="9.85546875" customWidth="1"/>
    <col min="11" max="11" width="9.5703125" customWidth="1"/>
    <col min="12" max="12" width="9.85546875" customWidth="1"/>
    <col min="14" max="14" width="30.140625" style="106" customWidth="1"/>
    <col min="15" max="15" width="11" style="106" customWidth="1"/>
    <col min="16" max="16" width="9.140625" customWidth="1"/>
  </cols>
  <sheetData>
    <row r="1" spans="2:16" ht="12.75" customHeight="1"/>
    <row r="2" spans="2:16" ht="25.5" customHeight="1">
      <c r="B2" s="100"/>
      <c r="D2" s="316" t="s">
        <v>301</v>
      </c>
      <c r="E2" s="316"/>
      <c r="F2" s="316"/>
      <c r="G2" s="316"/>
      <c r="H2" s="316"/>
      <c r="I2" s="316"/>
      <c r="J2" s="316"/>
      <c r="K2" s="78"/>
      <c r="L2" s="57"/>
      <c r="M2" s="57"/>
    </row>
    <row r="3" spans="2:16" ht="15" customHeight="1">
      <c r="B3" s="100"/>
      <c r="D3" s="316"/>
      <c r="E3" s="316"/>
      <c r="F3" s="316"/>
      <c r="G3" s="316"/>
      <c r="H3" s="316"/>
      <c r="I3" s="316"/>
      <c r="J3" s="316"/>
      <c r="K3" s="78"/>
      <c r="L3" s="57"/>
      <c r="M3" s="57"/>
    </row>
    <row r="4" spans="2:16" ht="22.5">
      <c r="B4" s="100"/>
      <c r="D4" s="100"/>
      <c r="E4" s="100"/>
      <c r="F4" s="2"/>
      <c r="G4" s="2"/>
      <c r="K4" s="57"/>
      <c r="L4" s="57"/>
      <c r="M4" s="57"/>
    </row>
    <row r="5" spans="2:16" ht="23.25" thickBot="1">
      <c r="B5" s="305" t="s">
        <v>69</v>
      </c>
      <c r="C5" s="305"/>
      <c r="D5" s="100"/>
      <c r="E5" s="100"/>
      <c r="F5" s="2"/>
      <c r="G5" s="2"/>
      <c r="K5" s="57"/>
      <c r="L5" s="57"/>
      <c r="M5" s="57"/>
    </row>
    <row r="6" spans="2:16" ht="23.25" thickBot="1">
      <c r="B6" s="18"/>
      <c r="C6" s="15"/>
      <c r="D6" s="100"/>
      <c r="E6" s="100"/>
      <c r="F6" s="2"/>
      <c r="G6" s="108" t="s">
        <v>302</v>
      </c>
      <c r="H6" s="313" t="s">
        <v>163</v>
      </c>
      <c r="I6" s="314"/>
      <c r="J6" s="315"/>
      <c r="K6" s="313" t="s">
        <v>164</v>
      </c>
      <c r="L6" s="314"/>
      <c r="M6" s="315"/>
      <c r="N6" s="108" t="s">
        <v>303</v>
      </c>
      <c r="O6" s="108" t="s">
        <v>304</v>
      </c>
    </row>
    <row r="7" spans="2:16" ht="15.75">
      <c r="B7" s="112" t="s">
        <v>0</v>
      </c>
      <c r="C7" s="113" t="s">
        <v>1</v>
      </c>
      <c r="D7" s="113" t="s">
        <v>2</v>
      </c>
      <c r="E7" s="113" t="s">
        <v>3</v>
      </c>
      <c r="F7" s="165" t="s">
        <v>4</v>
      </c>
      <c r="G7" s="262" t="s">
        <v>67</v>
      </c>
      <c r="H7" s="112" t="s">
        <v>67</v>
      </c>
      <c r="I7" s="114" t="s">
        <v>68</v>
      </c>
      <c r="J7" s="115" t="s">
        <v>12</v>
      </c>
      <c r="K7" s="112" t="s">
        <v>67</v>
      </c>
      <c r="L7" s="114" t="s">
        <v>68</v>
      </c>
      <c r="M7" s="115" t="s">
        <v>12</v>
      </c>
      <c r="N7" s="263" t="s">
        <v>289</v>
      </c>
      <c r="O7" s="263" t="s">
        <v>11</v>
      </c>
    </row>
    <row r="8" spans="2:16" ht="15.75">
      <c r="B8" s="155">
        <v>1</v>
      </c>
      <c r="C8" s="154" t="s">
        <v>253</v>
      </c>
      <c r="D8" s="119" t="s">
        <v>165</v>
      </c>
      <c r="E8" s="119">
        <v>1994</v>
      </c>
      <c r="F8" s="167" t="s">
        <v>64</v>
      </c>
      <c r="G8" s="264">
        <v>100</v>
      </c>
      <c r="H8" s="192">
        <v>100</v>
      </c>
      <c r="I8" s="198">
        <v>99.28</v>
      </c>
      <c r="J8" s="191">
        <v>98.69</v>
      </c>
      <c r="K8" s="192">
        <v>92.92</v>
      </c>
      <c r="L8" s="169">
        <v>65.569999999999993</v>
      </c>
      <c r="M8" s="191">
        <v>100</v>
      </c>
      <c r="N8" s="265">
        <v>92.21</v>
      </c>
      <c r="O8" s="266">
        <f>SUM(G8+H8+I8+J8+K8+M8)</f>
        <v>590.89</v>
      </c>
      <c r="P8" s="109"/>
    </row>
    <row r="9" spans="2:16" ht="15.75">
      <c r="B9" s="155">
        <v>2</v>
      </c>
      <c r="C9" s="117" t="s">
        <v>76</v>
      </c>
      <c r="D9" s="118" t="s">
        <v>242</v>
      </c>
      <c r="E9" s="119">
        <v>1997</v>
      </c>
      <c r="F9" s="167" t="s">
        <v>64</v>
      </c>
      <c r="G9" s="264">
        <v>92.11</v>
      </c>
      <c r="H9" s="192">
        <v>92.36</v>
      </c>
      <c r="I9" s="198">
        <v>100</v>
      </c>
      <c r="J9" s="174">
        <v>88.99</v>
      </c>
      <c r="K9" s="173">
        <v>71.849999999999994</v>
      </c>
      <c r="L9" s="198">
        <v>95.16</v>
      </c>
      <c r="M9" s="191">
        <v>92.67</v>
      </c>
      <c r="N9" s="264">
        <v>94.67</v>
      </c>
      <c r="O9" s="267">
        <f>SUM(G9+H9+I9+L9+M9+N9)</f>
        <v>566.97</v>
      </c>
    </row>
    <row r="10" spans="2:16" ht="15.75">
      <c r="B10" s="155">
        <v>3</v>
      </c>
      <c r="C10" s="154" t="s">
        <v>176</v>
      </c>
      <c r="D10" s="118" t="s">
        <v>241</v>
      </c>
      <c r="E10" s="119">
        <v>1986</v>
      </c>
      <c r="F10" s="167" t="s">
        <v>64</v>
      </c>
      <c r="G10" s="264">
        <v>97.99</v>
      </c>
      <c r="H10" s="192">
        <v>92.97</v>
      </c>
      <c r="I10" s="198">
        <v>84.75</v>
      </c>
      <c r="J10" s="191">
        <v>91.63</v>
      </c>
      <c r="K10" s="173">
        <v>71.55</v>
      </c>
      <c r="L10" s="198">
        <v>100</v>
      </c>
      <c r="M10" s="191">
        <v>93.16</v>
      </c>
      <c r="N10" s="264" t="s">
        <v>246</v>
      </c>
      <c r="O10" s="266">
        <f>SUM(G10+H10+I10+J10+L10+M10)</f>
        <v>560.5</v>
      </c>
      <c r="P10" s="109"/>
    </row>
    <row r="11" spans="2:16" ht="15.75">
      <c r="B11" s="155">
        <v>4</v>
      </c>
      <c r="C11" s="117" t="s">
        <v>80</v>
      </c>
      <c r="D11" s="118" t="s">
        <v>242</v>
      </c>
      <c r="E11" s="119">
        <v>1999</v>
      </c>
      <c r="F11" s="167" t="s">
        <v>65</v>
      </c>
      <c r="G11" s="265">
        <v>0</v>
      </c>
      <c r="H11" s="192">
        <v>92.23</v>
      </c>
      <c r="I11" s="169">
        <v>77.77</v>
      </c>
      <c r="J11" s="191">
        <v>83.02</v>
      </c>
      <c r="K11" s="192">
        <v>79.88</v>
      </c>
      <c r="L11" s="198">
        <v>95.61</v>
      </c>
      <c r="M11" s="191">
        <v>83.16</v>
      </c>
      <c r="N11" s="264">
        <v>88.61</v>
      </c>
      <c r="O11" s="266">
        <f>SUM(H11+J11+K11+L11+M11+N11)</f>
        <v>522.51</v>
      </c>
      <c r="P11" s="109"/>
    </row>
    <row r="12" spans="2:16" ht="15.75">
      <c r="B12" s="155">
        <v>5</v>
      </c>
      <c r="C12" s="117" t="s">
        <v>70</v>
      </c>
      <c r="D12" s="118" t="s">
        <v>242</v>
      </c>
      <c r="E12" s="119">
        <v>1994</v>
      </c>
      <c r="F12" s="167" t="s">
        <v>64</v>
      </c>
      <c r="G12" s="264">
        <v>88.23</v>
      </c>
      <c r="H12" s="192" t="s">
        <v>246</v>
      </c>
      <c r="I12" s="198" t="s">
        <v>246</v>
      </c>
      <c r="J12" s="191" t="s">
        <v>246</v>
      </c>
      <c r="K12" s="192">
        <v>77.150000000000006</v>
      </c>
      <c r="L12" s="198">
        <v>90.51</v>
      </c>
      <c r="M12" s="191">
        <v>98.15</v>
      </c>
      <c r="N12" s="264">
        <v>98.7</v>
      </c>
      <c r="O12" s="267">
        <f>SUM(G12+K12+L12+M12+N12)</f>
        <v>452.73999999999995</v>
      </c>
    </row>
    <row r="13" spans="2:16" ht="15.75">
      <c r="B13" s="155">
        <v>6</v>
      </c>
      <c r="C13" s="154" t="s">
        <v>255</v>
      </c>
      <c r="D13" s="119" t="s">
        <v>165</v>
      </c>
      <c r="E13" s="119">
        <v>1993</v>
      </c>
      <c r="F13" s="167" t="s">
        <v>33</v>
      </c>
      <c r="G13" s="264">
        <v>76.73</v>
      </c>
      <c r="H13" s="192">
        <v>74.12</v>
      </c>
      <c r="I13" s="198">
        <v>63.71</v>
      </c>
      <c r="J13" s="174">
        <v>0</v>
      </c>
      <c r="K13" s="192">
        <v>71</v>
      </c>
      <c r="L13" s="198">
        <v>65.08</v>
      </c>
      <c r="M13" s="191">
        <v>84.96</v>
      </c>
      <c r="N13" s="264" t="s">
        <v>246</v>
      </c>
      <c r="O13" s="267">
        <f>SUM(G13+H13+I13+K13+L13+M13)</f>
        <v>435.6</v>
      </c>
    </row>
    <row r="14" spans="2:16" ht="15.75">
      <c r="B14" s="155">
        <v>7</v>
      </c>
      <c r="C14" s="117" t="s">
        <v>78</v>
      </c>
      <c r="D14" s="118" t="s">
        <v>241</v>
      </c>
      <c r="E14" s="119">
        <v>1992</v>
      </c>
      <c r="F14" s="167" t="s">
        <v>65</v>
      </c>
      <c r="G14" s="264">
        <v>78.319999999999993</v>
      </c>
      <c r="H14" s="192">
        <v>88.13</v>
      </c>
      <c r="I14" s="198">
        <v>90.62</v>
      </c>
      <c r="J14" s="191">
        <v>100</v>
      </c>
      <c r="K14" s="192" t="s">
        <v>246</v>
      </c>
      <c r="L14" s="198" t="s">
        <v>246</v>
      </c>
      <c r="M14" s="191" t="s">
        <v>246</v>
      </c>
      <c r="N14" s="264" t="s">
        <v>246</v>
      </c>
      <c r="O14" s="266">
        <f>SUM(G14+H14+I14+J14)</f>
        <v>357.07</v>
      </c>
      <c r="P14" s="109"/>
    </row>
    <row r="15" spans="2:16" ht="15.75">
      <c r="B15" s="155">
        <v>8</v>
      </c>
      <c r="C15" s="117" t="s">
        <v>72</v>
      </c>
      <c r="D15" s="118" t="s">
        <v>18</v>
      </c>
      <c r="E15" s="119">
        <v>1983</v>
      </c>
      <c r="F15" s="167" t="s">
        <v>65</v>
      </c>
      <c r="G15" s="264" t="s">
        <v>246</v>
      </c>
      <c r="H15" s="192" t="s">
        <v>246</v>
      </c>
      <c r="I15" s="198" t="s">
        <v>246</v>
      </c>
      <c r="J15" s="191" t="s">
        <v>246</v>
      </c>
      <c r="K15" s="192">
        <v>87.43</v>
      </c>
      <c r="L15" s="198">
        <v>91.43</v>
      </c>
      <c r="M15" s="191">
        <v>81.38</v>
      </c>
      <c r="N15" s="264">
        <v>93.76</v>
      </c>
      <c r="O15" s="266">
        <f>SUM(K15+L15+M15+N15)</f>
        <v>354</v>
      </c>
      <c r="P15" s="109"/>
    </row>
    <row r="16" spans="2:16" ht="15.75">
      <c r="B16" s="155">
        <v>9</v>
      </c>
      <c r="C16" s="154" t="s">
        <v>264</v>
      </c>
      <c r="D16" s="119" t="s">
        <v>165</v>
      </c>
      <c r="E16" s="119">
        <v>2000</v>
      </c>
      <c r="F16" s="167" t="s">
        <v>34</v>
      </c>
      <c r="G16" s="264" t="s">
        <v>246</v>
      </c>
      <c r="H16" s="192" t="s">
        <v>246</v>
      </c>
      <c r="I16" s="198" t="s">
        <v>246</v>
      </c>
      <c r="J16" s="191" t="s">
        <v>246</v>
      </c>
      <c r="K16" s="192">
        <v>72.05</v>
      </c>
      <c r="L16" s="198">
        <v>69.63</v>
      </c>
      <c r="M16" s="191">
        <v>96.55</v>
      </c>
      <c r="N16" s="264">
        <v>95.43</v>
      </c>
      <c r="O16" s="266">
        <f>SUM(K16+L16+M16+N16)</f>
        <v>333.66</v>
      </c>
      <c r="P16" s="109"/>
    </row>
    <row r="17" spans="2:16" ht="15.75">
      <c r="B17" s="155">
        <v>10</v>
      </c>
      <c r="C17" s="154" t="s">
        <v>173</v>
      </c>
      <c r="D17" s="118" t="s">
        <v>241</v>
      </c>
      <c r="E17" s="119">
        <v>1996</v>
      </c>
      <c r="F17" s="167" t="s">
        <v>34</v>
      </c>
      <c r="G17" s="264">
        <v>52.23</v>
      </c>
      <c r="H17" s="192">
        <v>56.71</v>
      </c>
      <c r="I17" s="169">
        <v>0</v>
      </c>
      <c r="J17" s="191">
        <v>49.53</v>
      </c>
      <c r="K17" s="192">
        <v>49.36</v>
      </c>
      <c r="L17" s="198">
        <v>55.62</v>
      </c>
      <c r="M17" s="191">
        <v>70.099999999999994</v>
      </c>
      <c r="N17" s="264" t="s">
        <v>246</v>
      </c>
      <c r="O17" s="267">
        <f>SUM(G17+H17+J17+K17+L17+M17)</f>
        <v>333.54999999999995</v>
      </c>
    </row>
    <row r="18" spans="2:16" ht="15.75">
      <c r="B18" s="155">
        <v>11</v>
      </c>
      <c r="C18" s="154" t="s">
        <v>172</v>
      </c>
      <c r="D18" s="119" t="s">
        <v>166</v>
      </c>
      <c r="E18" s="119">
        <v>1996</v>
      </c>
      <c r="F18" s="167" t="s">
        <v>34</v>
      </c>
      <c r="G18" s="264" t="s">
        <v>246</v>
      </c>
      <c r="H18" s="192" t="s">
        <v>246</v>
      </c>
      <c r="I18" s="198" t="s">
        <v>246</v>
      </c>
      <c r="J18" s="191" t="s">
        <v>246</v>
      </c>
      <c r="K18" s="192">
        <v>50.2</v>
      </c>
      <c r="L18" s="198">
        <v>77.099999999999994</v>
      </c>
      <c r="M18" s="191">
        <v>73.900000000000006</v>
      </c>
      <c r="N18" s="264">
        <v>86.18</v>
      </c>
      <c r="O18" s="266">
        <f>SUM(K18+L18+M18+N18)</f>
        <v>287.38</v>
      </c>
      <c r="P18" s="109"/>
    </row>
    <row r="19" spans="2:16" ht="15.75">
      <c r="B19" s="155">
        <v>12</v>
      </c>
      <c r="C19" s="117" t="s">
        <v>83</v>
      </c>
      <c r="D19" s="118" t="s">
        <v>13</v>
      </c>
      <c r="E19" s="119">
        <v>1994</v>
      </c>
      <c r="F19" s="167" t="s">
        <v>65</v>
      </c>
      <c r="G19" s="264" t="s">
        <v>246</v>
      </c>
      <c r="H19" s="192" t="s">
        <v>246</v>
      </c>
      <c r="I19" s="198" t="s">
        <v>246</v>
      </c>
      <c r="J19" s="191" t="s">
        <v>246</v>
      </c>
      <c r="K19" s="192">
        <v>98.17</v>
      </c>
      <c r="L19" s="198">
        <v>98.31</v>
      </c>
      <c r="M19" s="191">
        <v>86.55</v>
      </c>
      <c r="N19" s="264">
        <v>0</v>
      </c>
      <c r="O19" s="266">
        <f>SUM(K19+L19+M19+N19)</f>
        <v>283.03000000000003</v>
      </c>
      <c r="P19" s="109"/>
    </row>
    <row r="20" spans="2:16" ht="15.75">
      <c r="B20" s="155">
        <v>13</v>
      </c>
      <c r="C20" s="154" t="s">
        <v>82</v>
      </c>
      <c r="D20" s="119" t="s">
        <v>13</v>
      </c>
      <c r="E20" s="119">
        <v>1992</v>
      </c>
      <c r="F20" s="167" t="s">
        <v>65</v>
      </c>
      <c r="G20" s="264" t="s">
        <v>246</v>
      </c>
      <c r="H20" s="192" t="s">
        <v>246</v>
      </c>
      <c r="I20" s="198" t="s">
        <v>246</v>
      </c>
      <c r="J20" s="191" t="s">
        <v>246</v>
      </c>
      <c r="K20" s="192">
        <v>100</v>
      </c>
      <c r="L20" s="198">
        <v>90.11</v>
      </c>
      <c r="M20" s="191">
        <v>79.02</v>
      </c>
      <c r="N20" s="264" t="s">
        <v>246</v>
      </c>
      <c r="O20" s="267">
        <f>SUM(K20+L20+M20)</f>
        <v>269.13</v>
      </c>
    </row>
    <row r="21" spans="2:16" ht="15.75">
      <c r="B21" s="155">
        <v>14</v>
      </c>
      <c r="C21" s="154" t="s">
        <v>171</v>
      </c>
      <c r="D21" s="119" t="s">
        <v>165</v>
      </c>
      <c r="E21" s="119">
        <v>1997</v>
      </c>
      <c r="F21" s="167" t="s">
        <v>65</v>
      </c>
      <c r="G21" s="264">
        <v>52.72</v>
      </c>
      <c r="H21" s="192" t="s">
        <v>246</v>
      </c>
      <c r="I21" s="198" t="s">
        <v>246</v>
      </c>
      <c r="J21" s="191" t="s">
        <v>246</v>
      </c>
      <c r="K21" s="192">
        <v>85.28</v>
      </c>
      <c r="L21" s="198">
        <v>89.68</v>
      </c>
      <c r="M21" s="191">
        <v>92.83</v>
      </c>
      <c r="N21" s="264" t="s">
        <v>246</v>
      </c>
      <c r="O21" s="267">
        <f>SUM(K21+L21+M21)</f>
        <v>267.79000000000002</v>
      </c>
    </row>
    <row r="22" spans="2:16" ht="15.75">
      <c r="B22" s="155">
        <v>15</v>
      </c>
      <c r="C22" s="154" t="s">
        <v>275</v>
      </c>
      <c r="D22" s="119" t="s">
        <v>13</v>
      </c>
      <c r="E22" s="119">
        <v>1986</v>
      </c>
      <c r="F22" s="167" t="s">
        <v>65</v>
      </c>
      <c r="G22" s="264" t="s">
        <v>246</v>
      </c>
      <c r="H22" s="192" t="s">
        <v>246</v>
      </c>
      <c r="I22" s="198" t="s">
        <v>246</v>
      </c>
      <c r="J22" s="191" t="s">
        <v>246</v>
      </c>
      <c r="K22" s="192">
        <v>69.17</v>
      </c>
      <c r="L22" s="198">
        <v>80.569999999999993</v>
      </c>
      <c r="M22" s="191">
        <v>79.14</v>
      </c>
      <c r="N22" s="264" t="s">
        <v>246</v>
      </c>
      <c r="O22" s="267">
        <f>SUM(K22+L22+M22)</f>
        <v>228.88</v>
      </c>
    </row>
    <row r="23" spans="2:16" ht="15.75">
      <c r="B23" s="155">
        <v>16</v>
      </c>
      <c r="C23" s="154" t="s">
        <v>178</v>
      </c>
      <c r="D23" s="118" t="s">
        <v>18</v>
      </c>
      <c r="E23" s="119">
        <v>1958</v>
      </c>
      <c r="F23" s="167" t="s">
        <v>64</v>
      </c>
      <c r="G23" s="264" t="s">
        <v>246</v>
      </c>
      <c r="H23" s="192" t="s">
        <v>246</v>
      </c>
      <c r="I23" s="198" t="s">
        <v>246</v>
      </c>
      <c r="J23" s="191" t="s">
        <v>246</v>
      </c>
      <c r="K23" s="192">
        <v>50.49</v>
      </c>
      <c r="L23" s="198">
        <v>53.7</v>
      </c>
      <c r="M23" s="191">
        <v>49.84</v>
      </c>
      <c r="N23" s="264">
        <v>61.44</v>
      </c>
      <c r="O23" s="267">
        <f>SUM(K23+L23+M23+N23)</f>
        <v>215.47</v>
      </c>
    </row>
    <row r="24" spans="2:16" ht="15.75">
      <c r="B24" s="155">
        <v>17</v>
      </c>
      <c r="C24" s="154" t="s">
        <v>276</v>
      </c>
      <c r="D24" s="119" t="s">
        <v>260</v>
      </c>
      <c r="E24" s="119">
        <v>1999</v>
      </c>
      <c r="F24" s="167" t="s">
        <v>33</v>
      </c>
      <c r="G24" s="264" t="s">
        <v>246</v>
      </c>
      <c r="H24" s="192" t="s">
        <v>246</v>
      </c>
      <c r="I24" s="198" t="s">
        <v>246</v>
      </c>
      <c r="J24" s="191" t="s">
        <v>246</v>
      </c>
      <c r="K24" s="192">
        <v>55.27</v>
      </c>
      <c r="L24" s="198">
        <v>64.650000000000006</v>
      </c>
      <c r="M24" s="191">
        <v>76.900000000000006</v>
      </c>
      <c r="N24" s="264" t="s">
        <v>246</v>
      </c>
      <c r="O24" s="267">
        <f>SUM(K24+L24+M24)</f>
        <v>196.82000000000002</v>
      </c>
    </row>
    <row r="25" spans="2:16" ht="15.75">
      <c r="B25" s="155">
        <v>18</v>
      </c>
      <c r="C25" s="154" t="s">
        <v>258</v>
      </c>
      <c r="D25" s="119" t="s">
        <v>165</v>
      </c>
      <c r="E25" s="119">
        <v>1999</v>
      </c>
      <c r="F25" s="167" t="s">
        <v>33</v>
      </c>
      <c r="G25" s="265">
        <v>0</v>
      </c>
      <c r="H25" s="192">
        <v>79.099999999999994</v>
      </c>
      <c r="I25" s="169">
        <v>0</v>
      </c>
      <c r="J25" s="191">
        <v>85.87</v>
      </c>
      <c r="K25" s="192">
        <v>28.67</v>
      </c>
      <c r="L25" s="198">
        <v>0</v>
      </c>
      <c r="M25" s="191">
        <v>0</v>
      </c>
      <c r="N25" s="268">
        <v>0</v>
      </c>
      <c r="O25" s="267">
        <f>SUM(H25+J25+K25+L25+M25+N25)</f>
        <v>193.64</v>
      </c>
    </row>
    <row r="26" spans="2:16" ht="15" customHeight="1">
      <c r="B26" s="155">
        <v>19</v>
      </c>
      <c r="C26" s="152" t="s">
        <v>85</v>
      </c>
      <c r="D26" s="118" t="s">
        <v>13</v>
      </c>
      <c r="E26" s="119">
        <v>1997</v>
      </c>
      <c r="F26" s="167" t="s">
        <v>33</v>
      </c>
      <c r="G26" s="264" t="s">
        <v>246</v>
      </c>
      <c r="H26" s="192" t="s">
        <v>246</v>
      </c>
      <c r="I26" s="198" t="s">
        <v>246</v>
      </c>
      <c r="J26" s="191" t="s">
        <v>246</v>
      </c>
      <c r="K26" s="192">
        <v>58</v>
      </c>
      <c r="L26" s="198">
        <v>59.94</v>
      </c>
      <c r="M26" s="191">
        <v>66.709999999999994</v>
      </c>
      <c r="N26" s="264" t="s">
        <v>246</v>
      </c>
      <c r="O26" s="267">
        <f>SUM(K26+L26+M26)</f>
        <v>184.64999999999998</v>
      </c>
    </row>
    <row r="27" spans="2:16" ht="15.75">
      <c r="B27" s="155">
        <v>20</v>
      </c>
      <c r="C27" s="154" t="s">
        <v>271</v>
      </c>
      <c r="D27" s="119" t="s">
        <v>165</v>
      </c>
      <c r="E27" s="119">
        <v>2000</v>
      </c>
      <c r="F27" s="167" t="s">
        <v>33</v>
      </c>
      <c r="G27" s="264" t="s">
        <v>246</v>
      </c>
      <c r="H27" s="192">
        <v>58.81</v>
      </c>
      <c r="I27" s="198">
        <v>50.24</v>
      </c>
      <c r="J27" s="191">
        <v>74.540000000000006</v>
      </c>
      <c r="K27" s="192" t="s">
        <v>246</v>
      </c>
      <c r="L27" s="198" t="s">
        <v>246</v>
      </c>
      <c r="M27" s="191" t="s">
        <v>246</v>
      </c>
      <c r="N27" s="264" t="s">
        <v>246</v>
      </c>
      <c r="O27" s="267">
        <f>SUM(H27+I27+J27)</f>
        <v>183.59000000000003</v>
      </c>
    </row>
    <row r="28" spans="2:16" ht="15.75">
      <c r="B28" s="155">
        <v>21</v>
      </c>
      <c r="C28" s="154" t="s">
        <v>91</v>
      </c>
      <c r="D28" s="118" t="s">
        <v>241</v>
      </c>
      <c r="E28" s="119">
        <v>2002</v>
      </c>
      <c r="F28" s="167" t="s">
        <v>33</v>
      </c>
      <c r="G28" s="264" t="s">
        <v>246</v>
      </c>
      <c r="H28" s="192" t="s">
        <v>246</v>
      </c>
      <c r="I28" s="198" t="s">
        <v>246</v>
      </c>
      <c r="J28" s="191" t="s">
        <v>246</v>
      </c>
      <c r="K28" s="192">
        <v>45.69</v>
      </c>
      <c r="L28" s="198">
        <v>53.4</v>
      </c>
      <c r="M28" s="191">
        <v>75.11</v>
      </c>
      <c r="N28" s="264" t="s">
        <v>246</v>
      </c>
      <c r="O28" s="267">
        <f>SUM(K28+L28+M28)</f>
        <v>174.2</v>
      </c>
    </row>
    <row r="29" spans="2:16" ht="15.75">
      <c r="B29" s="155">
        <v>22</v>
      </c>
      <c r="C29" s="154" t="s">
        <v>279</v>
      </c>
      <c r="D29" s="119" t="s">
        <v>16</v>
      </c>
      <c r="E29" s="119">
        <v>1984</v>
      </c>
      <c r="F29" s="167" t="s">
        <v>5</v>
      </c>
      <c r="G29" s="264" t="s">
        <v>246</v>
      </c>
      <c r="H29" s="192" t="s">
        <v>246</v>
      </c>
      <c r="I29" s="198" t="s">
        <v>246</v>
      </c>
      <c r="J29" s="191" t="s">
        <v>246</v>
      </c>
      <c r="K29" s="192">
        <v>30.19</v>
      </c>
      <c r="L29" s="198">
        <v>47.56</v>
      </c>
      <c r="M29" s="191">
        <v>61.46</v>
      </c>
      <c r="N29" s="264" t="s">
        <v>246</v>
      </c>
      <c r="O29" s="267">
        <f>SUM(K29+L29+M29)</f>
        <v>139.21</v>
      </c>
    </row>
    <row r="30" spans="2:16" ht="15.75">
      <c r="B30" s="155">
        <v>23</v>
      </c>
      <c r="C30" s="154" t="s">
        <v>256</v>
      </c>
      <c r="D30" s="119" t="s">
        <v>165</v>
      </c>
      <c r="E30" s="119">
        <v>1996</v>
      </c>
      <c r="F30" s="167"/>
      <c r="G30" s="264">
        <v>0</v>
      </c>
      <c r="H30" s="192">
        <v>69.47</v>
      </c>
      <c r="I30" s="198">
        <v>0</v>
      </c>
      <c r="J30" s="191">
        <v>69.47</v>
      </c>
      <c r="K30" s="192" t="s">
        <v>246</v>
      </c>
      <c r="L30" s="198" t="s">
        <v>246</v>
      </c>
      <c r="M30" s="191" t="s">
        <v>246</v>
      </c>
      <c r="N30" s="264" t="s">
        <v>246</v>
      </c>
      <c r="O30" s="267">
        <f>SUM(G30+H30+I30+J30)</f>
        <v>138.94</v>
      </c>
    </row>
    <row r="31" spans="2:16" ht="15.75">
      <c r="B31" s="155">
        <v>24</v>
      </c>
      <c r="C31" s="154" t="s">
        <v>277</v>
      </c>
      <c r="D31" s="119" t="s">
        <v>13</v>
      </c>
      <c r="E31" s="119">
        <v>1997</v>
      </c>
      <c r="F31" s="167" t="s">
        <v>65</v>
      </c>
      <c r="G31" s="264" t="s">
        <v>246</v>
      </c>
      <c r="H31" s="192" t="s">
        <v>246</v>
      </c>
      <c r="I31" s="198" t="s">
        <v>246</v>
      </c>
      <c r="J31" s="191" t="s">
        <v>246</v>
      </c>
      <c r="K31" s="192">
        <v>54.27</v>
      </c>
      <c r="L31" s="198">
        <v>0</v>
      </c>
      <c r="M31" s="191">
        <v>75.8</v>
      </c>
      <c r="N31" s="264" t="s">
        <v>246</v>
      </c>
      <c r="O31" s="267">
        <f>SUM(K31+L31+M31)</f>
        <v>130.07</v>
      </c>
    </row>
    <row r="32" spans="2:16" ht="15.75">
      <c r="B32" s="155">
        <v>25</v>
      </c>
      <c r="C32" s="154" t="s">
        <v>84</v>
      </c>
      <c r="D32" s="119" t="s">
        <v>13</v>
      </c>
      <c r="E32" s="119">
        <v>1991</v>
      </c>
      <c r="F32" s="167" t="s">
        <v>65</v>
      </c>
      <c r="G32" s="264" t="s">
        <v>246</v>
      </c>
      <c r="H32" s="192" t="s">
        <v>246</v>
      </c>
      <c r="I32" s="198" t="s">
        <v>246</v>
      </c>
      <c r="J32" s="191" t="s">
        <v>246</v>
      </c>
      <c r="K32" s="192">
        <v>52.9</v>
      </c>
      <c r="L32" s="198">
        <v>0</v>
      </c>
      <c r="M32" s="191">
        <v>71.52</v>
      </c>
      <c r="N32" s="264" t="s">
        <v>246</v>
      </c>
      <c r="O32" s="267">
        <f>SUM(K32+L32+M32)</f>
        <v>124.41999999999999</v>
      </c>
    </row>
    <row r="33" spans="2:15" ht="15.75">
      <c r="B33" s="155">
        <v>26</v>
      </c>
      <c r="C33" s="154" t="s">
        <v>278</v>
      </c>
      <c r="D33" s="119" t="s">
        <v>13</v>
      </c>
      <c r="E33" s="119">
        <v>1999</v>
      </c>
      <c r="F33" s="167" t="s">
        <v>33</v>
      </c>
      <c r="G33" s="264" t="s">
        <v>246</v>
      </c>
      <c r="H33" s="192" t="s">
        <v>246</v>
      </c>
      <c r="I33" s="198" t="s">
        <v>246</v>
      </c>
      <c r="J33" s="191" t="s">
        <v>246</v>
      </c>
      <c r="K33" s="192">
        <v>50.56</v>
      </c>
      <c r="L33" s="198">
        <v>53.58</v>
      </c>
      <c r="M33" s="191">
        <v>0</v>
      </c>
      <c r="N33" s="264" t="s">
        <v>246</v>
      </c>
      <c r="O33" s="267">
        <f>SUM(K33+L33)</f>
        <v>104.14</v>
      </c>
    </row>
    <row r="34" spans="2:15" ht="15.75">
      <c r="B34" s="155">
        <v>27</v>
      </c>
      <c r="C34" s="154" t="s">
        <v>89</v>
      </c>
      <c r="D34" s="119" t="s">
        <v>260</v>
      </c>
      <c r="E34" s="119">
        <v>2002</v>
      </c>
      <c r="F34" s="167" t="s">
        <v>65</v>
      </c>
      <c r="G34" s="264" t="s">
        <v>246</v>
      </c>
      <c r="H34" s="192" t="s">
        <v>246</v>
      </c>
      <c r="I34" s="198" t="s">
        <v>246</v>
      </c>
      <c r="J34" s="191" t="s">
        <v>246</v>
      </c>
      <c r="K34" s="192" t="s">
        <v>246</v>
      </c>
      <c r="L34" s="198" t="s">
        <v>246</v>
      </c>
      <c r="M34" s="191" t="s">
        <v>246</v>
      </c>
      <c r="N34" s="264">
        <v>100</v>
      </c>
      <c r="O34" s="266">
        <v>100</v>
      </c>
    </row>
    <row r="35" spans="2:15" ht="15.75">
      <c r="B35" s="155">
        <v>28</v>
      </c>
      <c r="C35" s="154" t="s">
        <v>92</v>
      </c>
      <c r="D35" s="119" t="s">
        <v>16</v>
      </c>
      <c r="E35" s="119">
        <v>2001</v>
      </c>
      <c r="F35" s="167" t="s">
        <v>33</v>
      </c>
      <c r="G35" s="264" t="s">
        <v>246</v>
      </c>
      <c r="H35" s="192" t="s">
        <v>246</v>
      </c>
      <c r="I35" s="198" t="s">
        <v>246</v>
      </c>
      <c r="J35" s="191" t="s">
        <v>246</v>
      </c>
      <c r="K35" s="192" t="s">
        <v>246</v>
      </c>
      <c r="L35" s="198" t="s">
        <v>246</v>
      </c>
      <c r="M35" s="191" t="s">
        <v>246</v>
      </c>
      <c r="N35" s="264">
        <v>96.65</v>
      </c>
      <c r="O35" s="266">
        <v>96.65</v>
      </c>
    </row>
    <row r="36" spans="2:15" ht="15.75">
      <c r="B36" s="155">
        <v>29</v>
      </c>
      <c r="C36" s="154" t="s">
        <v>294</v>
      </c>
      <c r="D36" s="119" t="s">
        <v>273</v>
      </c>
      <c r="E36" s="119">
        <v>1989</v>
      </c>
      <c r="F36" s="167" t="s">
        <v>19</v>
      </c>
      <c r="G36" s="264" t="s">
        <v>246</v>
      </c>
      <c r="H36" s="192" t="s">
        <v>246</v>
      </c>
      <c r="I36" s="198" t="s">
        <v>246</v>
      </c>
      <c r="J36" s="191" t="s">
        <v>246</v>
      </c>
      <c r="K36" s="192" t="s">
        <v>246</v>
      </c>
      <c r="L36" s="198" t="s">
        <v>246</v>
      </c>
      <c r="M36" s="191" t="s">
        <v>246</v>
      </c>
      <c r="N36" s="264">
        <v>90.03</v>
      </c>
      <c r="O36" s="266">
        <v>90.03</v>
      </c>
    </row>
    <row r="37" spans="2:15" ht="15.75">
      <c r="B37" s="155">
        <v>30</v>
      </c>
      <c r="C37" s="154" t="s">
        <v>290</v>
      </c>
      <c r="D37" s="119" t="s">
        <v>165</v>
      </c>
      <c r="E37" s="119">
        <v>1999</v>
      </c>
      <c r="F37" s="167" t="s">
        <v>33</v>
      </c>
      <c r="G37" s="264" t="s">
        <v>246</v>
      </c>
      <c r="H37" s="192" t="s">
        <v>246</v>
      </c>
      <c r="I37" s="198" t="s">
        <v>246</v>
      </c>
      <c r="J37" s="191" t="s">
        <v>246</v>
      </c>
      <c r="K37" s="192" t="s">
        <v>246</v>
      </c>
      <c r="L37" s="198" t="s">
        <v>246</v>
      </c>
      <c r="M37" s="191" t="s">
        <v>246</v>
      </c>
      <c r="N37" s="264">
        <v>86.74</v>
      </c>
      <c r="O37" s="266">
        <v>86.74</v>
      </c>
    </row>
    <row r="38" spans="2:15" ht="15.75">
      <c r="B38" s="155">
        <v>31</v>
      </c>
      <c r="C38" s="154" t="s">
        <v>293</v>
      </c>
      <c r="D38" s="119" t="s">
        <v>165</v>
      </c>
      <c r="E38" s="119">
        <v>1999</v>
      </c>
      <c r="F38" s="167" t="s">
        <v>34</v>
      </c>
      <c r="G38" s="264" t="s">
        <v>246</v>
      </c>
      <c r="H38" s="192" t="s">
        <v>246</v>
      </c>
      <c r="I38" s="198" t="s">
        <v>246</v>
      </c>
      <c r="J38" s="191" t="s">
        <v>246</v>
      </c>
      <c r="K38" s="192" t="s">
        <v>246</v>
      </c>
      <c r="L38" s="198" t="s">
        <v>246</v>
      </c>
      <c r="M38" s="191" t="s">
        <v>246</v>
      </c>
      <c r="N38" s="264">
        <v>80.64</v>
      </c>
      <c r="O38" s="266">
        <v>80.64</v>
      </c>
    </row>
    <row r="39" spans="2:15" ht="15.75">
      <c r="B39" s="155">
        <v>32</v>
      </c>
      <c r="C39" s="154" t="s">
        <v>297</v>
      </c>
      <c r="D39" s="119" t="s">
        <v>260</v>
      </c>
      <c r="E39" s="119">
        <v>1984</v>
      </c>
      <c r="F39" s="167" t="s">
        <v>5</v>
      </c>
      <c r="G39" s="264" t="s">
        <v>246</v>
      </c>
      <c r="H39" s="192" t="s">
        <v>246</v>
      </c>
      <c r="I39" s="198" t="s">
        <v>246</v>
      </c>
      <c r="J39" s="191" t="s">
        <v>246</v>
      </c>
      <c r="K39" s="192" t="s">
        <v>246</v>
      </c>
      <c r="L39" s="198" t="s">
        <v>246</v>
      </c>
      <c r="M39" s="191" t="s">
        <v>246</v>
      </c>
      <c r="N39" s="264">
        <v>73.37</v>
      </c>
      <c r="O39" s="266">
        <v>73.37</v>
      </c>
    </row>
    <row r="40" spans="2:15" ht="15.75">
      <c r="B40" s="155">
        <v>33</v>
      </c>
      <c r="C40" s="154" t="s">
        <v>295</v>
      </c>
      <c r="D40" s="119" t="s">
        <v>273</v>
      </c>
      <c r="E40" s="119">
        <v>2000</v>
      </c>
      <c r="F40" s="167" t="s">
        <v>33</v>
      </c>
      <c r="G40" s="264" t="s">
        <v>246</v>
      </c>
      <c r="H40" s="192" t="s">
        <v>246</v>
      </c>
      <c r="I40" s="198" t="s">
        <v>246</v>
      </c>
      <c r="J40" s="191" t="s">
        <v>246</v>
      </c>
      <c r="K40" s="192" t="s">
        <v>246</v>
      </c>
      <c r="L40" s="198" t="s">
        <v>246</v>
      </c>
      <c r="M40" s="191" t="s">
        <v>246</v>
      </c>
      <c r="N40" s="264">
        <v>72.03</v>
      </c>
      <c r="O40" s="266">
        <v>72.03</v>
      </c>
    </row>
    <row r="41" spans="2:15" ht="16.5" thickBot="1">
      <c r="B41" s="155">
        <v>34</v>
      </c>
      <c r="C41" s="156" t="s">
        <v>257</v>
      </c>
      <c r="D41" s="126" t="s">
        <v>165</v>
      </c>
      <c r="E41" s="126">
        <v>1997</v>
      </c>
      <c r="F41" s="175"/>
      <c r="G41" s="269">
        <v>0</v>
      </c>
      <c r="H41" s="270">
        <v>57.43</v>
      </c>
      <c r="I41" s="257">
        <v>0</v>
      </c>
      <c r="J41" s="271">
        <v>0</v>
      </c>
      <c r="K41" s="270" t="s">
        <v>246</v>
      </c>
      <c r="L41" s="257" t="s">
        <v>246</v>
      </c>
      <c r="M41" s="271" t="s">
        <v>246</v>
      </c>
      <c r="N41" s="269" t="s">
        <v>246</v>
      </c>
      <c r="O41" s="272">
        <f>SUM(H41+I41)</f>
        <v>57.43</v>
      </c>
    </row>
    <row r="42" spans="2:15" ht="15.75">
      <c r="B42" s="130"/>
      <c r="C42" s="180"/>
      <c r="D42" s="148"/>
      <c r="E42" s="133"/>
      <c r="F42" s="133"/>
      <c r="G42" s="139"/>
      <c r="H42" s="133"/>
      <c r="I42" s="151"/>
      <c r="J42" s="133"/>
      <c r="K42" s="134"/>
      <c r="L42" s="135"/>
      <c r="M42" s="134"/>
      <c r="N42" s="137"/>
      <c r="O42" s="137"/>
    </row>
    <row r="43" spans="2:15" ht="23.25" thickBot="1">
      <c r="B43" s="304" t="s">
        <v>66</v>
      </c>
      <c r="C43" s="304"/>
      <c r="D43" s="137"/>
      <c r="E43" s="137"/>
      <c r="F43" s="137"/>
      <c r="G43" s="139"/>
      <c r="H43" s="136"/>
      <c r="I43" s="136"/>
      <c r="J43" s="136"/>
      <c r="K43" s="137"/>
      <c r="L43" s="137"/>
      <c r="M43" s="137"/>
      <c r="N43" s="137"/>
      <c r="O43" s="137"/>
    </row>
    <row r="44" spans="2:15" s="300" customFormat="1" ht="21.75" thickBot="1">
      <c r="B44" s="298"/>
      <c r="C44" s="241"/>
      <c r="D44" s="299"/>
      <c r="E44" s="299"/>
      <c r="F44" s="299"/>
      <c r="G44" s="108" t="s">
        <v>302</v>
      </c>
      <c r="H44" s="313" t="s">
        <v>163</v>
      </c>
      <c r="I44" s="314"/>
      <c r="J44" s="315"/>
      <c r="K44" s="313" t="s">
        <v>164</v>
      </c>
      <c r="L44" s="314"/>
      <c r="M44" s="315"/>
      <c r="N44" s="108" t="s">
        <v>303</v>
      </c>
      <c r="O44" s="108" t="s">
        <v>304</v>
      </c>
    </row>
    <row r="45" spans="2:15" ht="15.75">
      <c r="B45" s="112" t="s">
        <v>0</v>
      </c>
      <c r="C45" s="113" t="s">
        <v>1</v>
      </c>
      <c r="D45" s="113" t="s">
        <v>2</v>
      </c>
      <c r="E45" s="113" t="s">
        <v>3</v>
      </c>
      <c r="F45" s="165" t="s">
        <v>4</v>
      </c>
      <c r="G45" s="273" t="s">
        <v>67</v>
      </c>
      <c r="H45" s="112" t="s">
        <v>67</v>
      </c>
      <c r="I45" s="114" t="s">
        <v>68</v>
      </c>
      <c r="J45" s="115" t="s">
        <v>12</v>
      </c>
      <c r="K45" s="112" t="s">
        <v>67</v>
      </c>
      <c r="L45" s="114" t="s">
        <v>68</v>
      </c>
      <c r="M45" s="115" t="s">
        <v>12</v>
      </c>
      <c r="N45" s="263" t="s">
        <v>289</v>
      </c>
      <c r="O45" s="166" t="s">
        <v>11</v>
      </c>
    </row>
    <row r="46" spans="2:15" ht="15.75">
      <c r="B46" s="140">
        <v>1</v>
      </c>
      <c r="C46" s="141" t="s">
        <v>51</v>
      </c>
      <c r="D46" s="118" t="s">
        <v>241</v>
      </c>
      <c r="E46" s="118">
        <v>1995</v>
      </c>
      <c r="F46" s="183" t="s">
        <v>64</v>
      </c>
      <c r="G46" s="264">
        <v>100</v>
      </c>
      <c r="H46" s="184">
        <v>99.83</v>
      </c>
      <c r="I46" s="274">
        <v>100</v>
      </c>
      <c r="J46" s="191">
        <v>100</v>
      </c>
      <c r="K46" s="192">
        <v>100</v>
      </c>
      <c r="L46" s="198">
        <v>100</v>
      </c>
      <c r="M46" s="174">
        <v>95.31</v>
      </c>
      <c r="N46" s="264">
        <v>100</v>
      </c>
      <c r="O46" s="172">
        <f>SUM(G46+I46+J46+K46+L46+N46)</f>
        <v>600</v>
      </c>
    </row>
    <row r="47" spans="2:15" ht="15.75">
      <c r="B47" s="140">
        <v>2</v>
      </c>
      <c r="C47" s="141" t="s">
        <v>55</v>
      </c>
      <c r="D47" s="118" t="s">
        <v>18</v>
      </c>
      <c r="E47" s="118">
        <v>1987</v>
      </c>
      <c r="F47" s="183" t="s">
        <v>64</v>
      </c>
      <c r="G47" s="264" t="s">
        <v>246</v>
      </c>
      <c r="H47" s="275">
        <v>82.41</v>
      </c>
      <c r="I47" s="274">
        <v>95.34</v>
      </c>
      <c r="J47" s="191">
        <v>88.14</v>
      </c>
      <c r="K47" s="192">
        <v>91.52</v>
      </c>
      <c r="L47" s="198">
        <v>93.25</v>
      </c>
      <c r="M47" s="174">
        <v>0</v>
      </c>
      <c r="N47" s="264">
        <v>95.79</v>
      </c>
      <c r="O47" s="276">
        <f>SUM(H47+I47+J47+K47+L47+N47)</f>
        <v>546.44999999999993</v>
      </c>
    </row>
    <row r="48" spans="2:15" ht="15.75">
      <c r="B48" s="140">
        <v>3</v>
      </c>
      <c r="C48" s="141" t="s">
        <v>56</v>
      </c>
      <c r="D48" s="118" t="s">
        <v>241</v>
      </c>
      <c r="E48" s="118">
        <v>1974</v>
      </c>
      <c r="F48" s="183" t="s">
        <v>64</v>
      </c>
      <c r="G48" s="264">
        <v>91.07</v>
      </c>
      <c r="H48" s="275">
        <v>89.44</v>
      </c>
      <c r="I48" s="190">
        <v>74.34</v>
      </c>
      <c r="J48" s="191">
        <v>84.96</v>
      </c>
      <c r="K48" s="192">
        <v>84.89</v>
      </c>
      <c r="L48" s="169">
        <v>82.26</v>
      </c>
      <c r="M48" s="191">
        <v>85.14</v>
      </c>
      <c r="N48" s="264">
        <v>91</v>
      </c>
      <c r="O48" s="276">
        <f>SUM(G48+H48+J48+K48+M48+N48)</f>
        <v>526.5</v>
      </c>
    </row>
    <row r="49" spans="2:15" ht="15.75">
      <c r="B49" s="140">
        <v>4</v>
      </c>
      <c r="C49" s="154" t="s">
        <v>251</v>
      </c>
      <c r="D49" s="119" t="s">
        <v>165</v>
      </c>
      <c r="E49" s="119">
        <v>1998</v>
      </c>
      <c r="F49" s="167" t="s">
        <v>65</v>
      </c>
      <c r="G49" s="265">
        <v>66</v>
      </c>
      <c r="H49" s="168">
        <v>100</v>
      </c>
      <c r="I49" s="171">
        <v>77.45</v>
      </c>
      <c r="J49" s="170">
        <v>83.48</v>
      </c>
      <c r="K49" s="168">
        <v>76.75</v>
      </c>
      <c r="L49" s="198">
        <v>70.985249095463416</v>
      </c>
      <c r="M49" s="191">
        <v>89.579158316633283</v>
      </c>
      <c r="N49" s="264" t="s">
        <v>246</v>
      </c>
      <c r="O49" s="172">
        <f>SUM(H49+I49+J49+K49+L49+M49)</f>
        <v>498.24440741209673</v>
      </c>
    </row>
    <row r="50" spans="2:15" ht="15.75">
      <c r="B50" s="140">
        <v>5</v>
      </c>
      <c r="C50" s="141" t="s">
        <v>53</v>
      </c>
      <c r="D50" s="118" t="s">
        <v>242</v>
      </c>
      <c r="E50" s="118">
        <v>1998</v>
      </c>
      <c r="F50" s="183" t="s">
        <v>65</v>
      </c>
      <c r="G50" s="265">
        <v>0</v>
      </c>
      <c r="H50" s="275">
        <v>68.64</v>
      </c>
      <c r="I50" s="274">
        <v>80.45</v>
      </c>
      <c r="J50" s="191">
        <v>80.69</v>
      </c>
      <c r="K50" s="192">
        <v>80.08</v>
      </c>
      <c r="L50" s="169">
        <v>66.42</v>
      </c>
      <c r="M50" s="191">
        <v>80.040000000000006</v>
      </c>
      <c r="N50" s="264">
        <v>86.79</v>
      </c>
      <c r="O50" s="276">
        <f>SUM(H50+I50+J50+K50+M50+N50)</f>
        <v>476.69000000000005</v>
      </c>
    </row>
    <row r="51" spans="2:15" ht="15.75">
      <c r="B51" s="140">
        <v>6</v>
      </c>
      <c r="C51" s="141" t="s">
        <v>52</v>
      </c>
      <c r="D51" s="118" t="s">
        <v>242</v>
      </c>
      <c r="E51" s="118">
        <v>1989</v>
      </c>
      <c r="F51" s="183" t="s">
        <v>64</v>
      </c>
      <c r="G51" s="264" t="s">
        <v>246</v>
      </c>
      <c r="H51" s="192" t="s">
        <v>246</v>
      </c>
      <c r="I51" s="198" t="s">
        <v>246</v>
      </c>
      <c r="J51" s="191" t="s">
        <v>246</v>
      </c>
      <c r="K51" s="192">
        <v>89.58</v>
      </c>
      <c r="L51" s="198">
        <v>87.98</v>
      </c>
      <c r="M51" s="191">
        <v>100</v>
      </c>
      <c r="N51" s="264">
        <v>93.52</v>
      </c>
      <c r="O51" s="276">
        <f>SUM(K51+L51+M51+N51)</f>
        <v>371.08</v>
      </c>
    </row>
    <row r="52" spans="2:15" ht="15.75">
      <c r="B52" s="140">
        <v>7</v>
      </c>
      <c r="C52" s="154" t="s">
        <v>103</v>
      </c>
      <c r="D52" s="119" t="s">
        <v>260</v>
      </c>
      <c r="E52" s="119">
        <v>2001</v>
      </c>
      <c r="F52" s="167" t="s">
        <v>34</v>
      </c>
      <c r="G52" s="277">
        <v>43.84</v>
      </c>
      <c r="H52" s="168">
        <v>70.61</v>
      </c>
      <c r="I52" s="171">
        <v>57.84</v>
      </c>
      <c r="J52" s="170">
        <v>70.11</v>
      </c>
      <c r="K52" s="192" t="s">
        <v>246</v>
      </c>
      <c r="L52" s="198" t="s">
        <v>246</v>
      </c>
      <c r="M52" s="191" t="s">
        <v>246</v>
      </c>
      <c r="N52" s="277">
        <v>74.36</v>
      </c>
      <c r="O52" s="172">
        <f>SUM(G52+H52+I52+J52+N52)</f>
        <v>316.76000000000005</v>
      </c>
    </row>
    <row r="53" spans="2:15" ht="15.75">
      <c r="B53" s="140">
        <v>8</v>
      </c>
      <c r="C53" s="154" t="s">
        <v>181</v>
      </c>
      <c r="D53" s="118" t="s">
        <v>18</v>
      </c>
      <c r="E53" s="119">
        <v>1997</v>
      </c>
      <c r="F53" s="167" t="s">
        <v>33</v>
      </c>
      <c r="G53" s="264" t="s">
        <v>246</v>
      </c>
      <c r="H53" s="192" t="s">
        <v>246</v>
      </c>
      <c r="I53" s="198" t="s">
        <v>246</v>
      </c>
      <c r="J53" s="191" t="s">
        <v>246</v>
      </c>
      <c r="K53" s="168">
        <v>69.040000000000006</v>
      </c>
      <c r="L53" s="171">
        <v>66.22</v>
      </c>
      <c r="M53" s="170">
        <v>56.69</v>
      </c>
      <c r="N53" s="277">
        <v>84.5</v>
      </c>
      <c r="O53" s="172">
        <f>SUM(K53+L53+M53+N53)</f>
        <v>276.45</v>
      </c>
    </row>
    <row r="54" spans="2:15" ht="15.75">
      <c r="B54" s="140">
        <v>9</v>
      </c>
      <c r="C54" s="141" t="s">
        <v>60</v>
      </c>
      <c r="D54" s="118" t="s">
        <v>13</v>
      </c>
      <c r="E54" s="118">
        <v>1980</v>
      </c>
      <c r="F54" s="183" t="s">
        <v>34</v>
      </c>
      <c r="G54" s="264" t="s">
        <v>246</v>
      </c>
      <c r="H54" s="186">
        <v>44.86</v>
      </c>
      <c r="I54" s="185">
        <v>0</v>
      </c>
      <c r="J54" s="170">
        <v>51.9</v>
      </c>
      <c r="K54" s="192">
        <v>58.94</v>
      </c>
      <c r="L54" s="198">
        <v>54.37</v>
      </c>
      <c r="M54" s="191">
        <v>48.17</v>
      </c>
      <c r="N54" s="264" t="s">
        <v>246</v>
      </c>
      <c r="O54" s="276">
        <f>SUM(H54+I54+J54+K54+L54+M54)</f>
        <v>258.24</v>
      </c>
    </row>
    <row r="55" spans="2:15" ht="15.75">
      <c r="B55" s="140">
        <v>10</v>
      </c>
      <c r="C55" s="141" t="s">
        <v>54</v>
      </c>
      <c r="D55" s="118" t="s">
        <v>13</v>
      </c>
      <c r="E55" s="118">
        <v>1998</v>
      </c>
      <c r="F55" s="183" t="s">
        <v>33</v>
      </c>
      <c r="G55" s="264" t="s">
        <v>246</v>
      </c>
      <c r="H55" s="192" t="s">
        <v>246</v>
      </c>
      <c r="I55" s="198" t="s">
        <v>246</v>
      </c>
      <c r="J55" s="191" t="s">
        <v>246</v>
      </c>
      <c r="K55" s="192">
        <v>51.47</v>
      </c>
      <c r="L55" s="198">
        <v>59.02</v>
      </c>
      <c r="M55" s="191">
        <v>62.74</v>
      </c>
      <c r="N55" s="264">
        <v>69.260000000000005</v>
      </c>
      <c r="O55" s="276">
        <f>SUM(K55+L55+M55+N55)</f>
        <v>242.49</v>
      </c>
    </row>
    <row r="56" spans="2:15" ht="15.75">
      <c r="B56" s="140">
        <v>11</v>
      </c>
      <c r="C56" s="154" t="s">
        <v>184</v>
      </c>
      <c r="D56" s="118" t="s">
        <v>18</v>
      </c>
      <c r="E56" s="119">
        <v>1987</v>
      </c>
      <c r="F56" s="167" t="s">
        <v>64</v>
      </c>
      <c r="G56" s="264" t="s">
        <v>246</v>
      </c>
      <c r="H56" s="192" t="s">
        <v>246</v>
      </c>
      <c r="I56" s="198" t="s">
        <v>246</v>
      </c>
      <c r="J56" s="191" t="s">
        <v>246</v>
      </c>
      <c r="K56" s="168">
        <v>72.89</v>
      </c>
      <c r="L56" s="171">
        <v>0</v>
      </c>
      <c r="M56" s="170">
        <v>69.63</v>
      </c>
      <c r="N56" s="277">
        <v>78.81</v>
      </c>
      <c r="O56" s="172">
        <f>SUM(K56+L56+M56+N56)</f>
        <v>221.32999999999998</v>
      </c>
    </row>
    <row r="57" spans="2:15" ht="15.75">
      <c r="B57" s="140">
        <v>12</v>
      </c>
      <c r="C57" s="141" t="s">
        <v>57</v>
      </c>
      <c r="D57" s="118" t="s">
        <v>18</v>
      </c>
      <c r="E57" s="118">
        <v>1987</v>
      </c>
      <c r="F57" s="183" t="s">
        <v>64</v>
      </c>
      <c r="G57" s="264" t="s">
        <v>246</v>
      </c>
      <c r="H57" s="192" t="s">
        <v>246</v>
      </c>
      <c r="I57" s="198" t="s">
        <v>246</v>
      </c>
      <c r="J57" s="191" t="s">
        <v>246</v>
      </c>
      <c r="K57" s="192">
        <v>0</v>
      </c>
      <c r="L57" s="198">
        <v>85.33</v>
      </c>
      <c r="M57" s="191">
        <v>79.680000000000007</v>
      </c>
      <c r="N57" s="264" t="s">
        <v>246</v>
      </c>
      <c r="O57" s="276">
        <f>SUM(L57+M57)</f>
        <v>165.01</v>
      </c>
    </row>
    <row r="58" spans="2:15" ht="15.75">
      <c r="B58" s="140">
        <v>13</v>
      </c>
      <c r="C58" s="154" t="s">
        <v>282</v>
      </c>
      <c r="D58" s="119" t="s">
        <v>165</v>
      </c>
      <c r="E58" s="119">
        <v>2003</v>
      </c>
      <c r="F58" s="167" t="s">
        <v>19</v>
      </c>
      <c r="G58" s="264" t="s">
        <v>246</v>
      </c>
      <c r="H58" s="192" t="s">
        <v>246</v>
      </c>
      <c r="I58" s="198" t="s">
        <v>246</v>
      </c>
      <c r="J58" s="191" t="s">
        <v>246</v>
      </c>
      <c r="K58" s="168">
        <v>58.17</v>
      </c>
      <c r="L58" s="171">
        <v>49.9</v>
      </c>
      <c r="M58" s="170">
        <v>46.42</v>
      </c>
      <c r="N58" s="264" t="s">
        <v>246</v>
      </c>
      <c r="O58" s="172">
        <f>SUM(K58+L58+M58)</f>
        <v>154.49</v>
      </c>
    </row>
    <row r="59" spans="2:15" ht="15.75">
      <c r="B59" s="140">
        <v>14</v>
      </c>
      <c r="C59" s="154" t="s">
        <v>280</v>
      </c>
      <c r="D59" s="119" t="s">
        <v>13</v>
      </c>
      <c r="E59" s="119">
        <v>2000</v>
      </c>
      <c r="F59" s="167" t="s">
        <v>33</v>
      </c>
      <c r="G59" s="264" t="s">
        <v>246</v>
      </c>
      <c r="H59" s="192" t="s">
        <v>246</v>
      </c>
      <c r="I59" s="198" t="s">
        <v>246</v>
      </c>
      <c r="J59" s="191" t="s">
        <v>246</v>
      </c>
      <c r="K59" s="168">
        <v>64.52</v>
      </c>
      <c r="L59" s="171">
        <v>0</v>
      </c>
      <c r="M59" s="170">
        <v>72.040000000000006</v>
      </c>
      <c r="N59" s="264" t="s">
        <v>246</v>
      </c>
      <c r="O59" s="172">
        <f>SUM(K59+L59+M59)</f>
        <v>136.56</v>
      </c>
    </row>
    <row r="60" spans="2:15" ht="15.75">
      <c r="B60" s="140">
        <v>15</v>
      </c>
      <c r="C60" s="154" t="s">
        <v>281</v>
      </c>
      <c r="D60" s="119" t="s">
        <v>165</v>
      </c>
      <c r="E60" s="119">
        <v>2003</v>
      </c>
      <c r="F60" s="167" t="s">
        <v>20</v>
      </c>
      <c r="G60" s="264" t="s">
        <v>246</v>
      </c>
      <c r="H60" s="192" t="s">
        <v>246</v>
      </c>
      <c r="I60" s="198" t="s">
        <v>246</v>
      </c>
      <c r="J60" s="191" t="s">
        <v>246</v>
      </c>
      <c r="K60" s="168">
        <v>63.04</v>
      </c>
      <c r="L60" s="171">
        <v>0</v>
      </c>
      <c r="M60" s="170">
        <v>64.97</v>
      </c>
      <c r="N60" s="264" t="s">
        <v>246</v>
      </c>
      <c r="O60" s="172">
        <f>SUM(K60+M60)</f>
        <v>128.01</v>
      </c>
    </row>
    <row r="61" spans="2:15" ht="15.75">
      <c r="B61" s="140">
        <v>16</v>
      </c>
      <c r="C61" s="154" t="s">
        <v>285</v>
      </c>
      <c r="D61" s="119" t="s">
        <v>260</v>
      </c>
      <c r="E61" s="119">
        <v>2000</v>
      </c>
      <c r="F61" s="167" t="s">
        <v>34</v>
      </c>
      <c r="G61" s="264" t="s">
        <v>246</v>
      </c>
      <c r="H61" s="192" t="s">
        <v>246</v>
      </c>
      <c r="I61" s="198" t="s">
        <v>246</v>
      </c>
      <c r="J61" s="191" t="s">
        <v>246</v>
      </c>
      <c r="K61" s="168">
        <v>44.51</v>
      </c>
      <c r="L61" s="171">
        <v>0</v>
      </c>
      <c r="M61" s="170">
        <v>72.099999999999994</v>
      </c>
      <c r="N61" s="277">
        <v>76.08</v>
      </c>
      <c r="O61" s="172">
        <f>SUM(K61+M61)</f>
        <v>116.60999999999999</v>
      </c>
    </row>
    <row r="62" spans="2:15" ht="15.75">
      <c r="B62" s="140">
        <v>17</v>
      </c>
      <c r="C62" s="154" t="s">
        <v>283</v>
      </c>
      <c r="D62" s="119" t="s">
        <v>241</v>
      </c>
      <c r="E62" s="119">
        <v>1971</v>
      </c>
      <c r="F62" s="167" t="s">
        <v>33</v>
      </c>
      <c r="G62" s="264" t="s">
        <v>246</v>
      </c>
      <c r="H62" s="192" t="s">
        <v>246</v>
      </c>
      <c r="I62" s="198" t="s">
        <v>246</v>
      </c>
      <c r="J62" s="191" t="s">
        <v>246</v>
      </c>
      <c r="K62" s="168">
        <v>53.18</v>
      </c>
      <c r="L62" s="171">
        <v>0</v>
      </c>
      <c r="M62" s="170">
        <v>59.09</v>
      </c>
      <c r="N62" s="264" t="s">
        <v>246</v>
      </c>
      <c r="O62" s="172">
        <f>SUM(K62+M62)</f>
        <v>112.27000000000001</v>
      </c>
    </row>
    <row r="63" spans="2:15" ht="14.25" customHeight="1">
      <c r="B63" s="140">
        <v>18</v>
      </c>
      <c r="C63" s="154" t="s">
        <v>186</v>
      </c>
      <c r="D63" s="119" t="s">
        <v>166</v>
      </c>
      <c r="E63" s="119">
        <v>1998</v>
      </c>
      <c r="F63" s="167" t="s">
        <v>19</v>
      </c>
      <c r="G63" s="264" t="s">
        <v>246</v>
      </c>
      <c r="H63" s="192" t="s">
        <v>246</v>
      </c>
      <c r="I63" s="198" t="s">
        <v>246</v>
      </c>
      <c r="J63" s="191" t="s">
        <v>246</v>
      </c>
      <c r="K63" s="192" t="s">
        <v>246</v>
      </c>
      <c r="L63" s="198" t="s">
        <v>246</v>
      </c>
      <c r="M63" s="191" t="s">
        <v>246</v>
      </c>
      <c r="N63" s="277">
        <v>87.5</v>
      </c>
      <c r="O63" s="172">
        <v>87.5</v>
      </c>
    </row>
    <row r="64" spans="2:15" ht="15.75">
      <c r="B64" s="140">
        <v>19</v>
      </c>
      <c r="C64" s="154" t="s">
        <v>286</v>
      </c>
      <c r="D64" s="119" t="s">
        <v>260</v>
      </c>
      <c r="E64" s="119">
        <v>1993</v>
      </c>
      <c r="F64" s="167" t="s">
        <v>34</v>
      </c>
      <c r="G64" s="264" t="s">
        <v>246</v>
      </c>
      <c r="H64" s="192" t="s">
        <v>246</v>
      </c>
      <c r="I64" s="198" t="s">
        <v>246</v>
      </c>
      <c r="J64" s="191" t="s">
        <v>246</v>
      </c>
      <c r="K64" s="168">
        <v>39.840000000000003</v>
      </c>
      <c r="L64" s="171">
        <v>0</v>
      </c>
      <c r="M64" s="170">
        <v>42.67</v>
      </c>
      <c r="N64" s="264" t="s">
        <v>246</v>
      </c>
      <c r="O64" s="172">
        <f>SUM(K64+M64)</f>
        <v>82.51</v>
      </c>
    </row>
    <row r="65" spans="2:15" ht="15.75">
      <c r="B65" s="140">
        <v>20</v>
      </c>
      <c r="C65" s="154" t="s">
        <v>287</v>
      </c>
      <c r="D65" s="119" t="s">
        <v>165</v>
      </c>
      <c r="E65" s="119">
        <v>2001</v>
      </c>
      <c r="F65" s="167" t="s">
        <v>20</v>
      </c>
      <c r="G65" s="264" t="s">
        <v>246</v>
      </c>
      <c r="H65" s="192" t="s">
        <v>246</v>
      </c>
      <c r="I65" s="198" t="s">
        <v>246</v>
      </c>
      <c r="J65" s="191" t="s">
        <v>246</v>
      </c>
      <c r="K65" s="168">
        <v>0</v>
      </c>
      <c r="L65" s="171">
        <v>42.94</v>
      </c>
      <c r="M65" s="170">
        <v>38.869999999999997</v>
      </c>
      <c r="N65" s="264" t="s">
        <v>246</v>
      </c>
      <c r="O65" s="172">
        <f>SUM(L65+M65)</f>
        <v>81.81</v>
      </c>
    </row>
    <row r="66" spans="2:15" ht="15.75">
      <c r="B66" s="140">
        <v>21</v>
      </c>
      <c r="C66" s="141" t="s">
        <v>58</v>
      </c>
      <c r="D66" s="118" t="s">
        <v>241</v>
      </c>
      <c r="E66" s="118">
        <v>1998</v>
      </c>
      <c r="F66" s="183" t="s">
        <v>34</v>
      </c>
      <c r="G66" s="264" t="s">
        <v>246</v>
      </c>
      <c r="H66" s="192" t="s">
        <v>246</v>
      </c>
      <c r="I66" s="198" t="s">
        <v>246</v>
      </c>
      <c r="J66" s="191" t="s">
        <v>246</v>
      </c>
      <c r="K66" s="192" t="s">
        <v>246</v>
      </c>
      <c r="L66" s="198" t="s">
        <v>246</v>
      </c>
      <c r="M66" s="191" t="s">
        <v>246</v>
      </c>
      <c r="N66" s="264">
        <v>75.540000000000006</v>
      </c>
      <c r="O66" s="276">
        <v>75.540000000000006</v>
      </c>
    </row>
    <row r="67" spans="2:15" ht="15.75">
      <c r="B67" s="140">
        <v>22</v>
      </c>
      <c r="C67" s="154" t="s">
        <v>182</v>
      </c>
      <c r="D67" s="119" t="s">
        <v>13</v>
      </c>
      <c r="E67" s="119">
        <v>1992</v>
      </c>
      <c r="F67" s="167" t="s">
        <v>34</v>
      </c>
      <c r="G67" s="264" t="s">
        <v>246</v>
      </c>
      <c r="H67" s="192" t="s">
        <v>246</v>
      </c>
      <c r="I67" s="198" t="s">
        <v>246</v>
      </c>
      <c r="J67" s="191" t="s">
        <v>246</v>
      </c>
      <c r="K67" s="192" t="s">
        <v>246</v>
      </c>
      <c r="L67" s="198" t="s">
        <v>246</v>
      </c>
      <c r="M67" s="191" t="s">
        <v>246</v>
      </c>
      <c r="N67" s="277">
        <v>69.22</v>
      </c>
      <c r="O67" s="172">
        <v>69.22</v>
      </c>
    </row>
    <row r="68" spans="2:15" ht="15.75">
      <c r="B68" s="140">
        <v>23</v>
      </c>
      <c r="C68" s="141" t="s">
        <v>61</v>
      </c>
      <c r="D68" s="118" t="s">
        <v>15</v>
      </c>
      <c r="E68" s="118">
        <v>1995</v>
      </c>
      <c r="F68" s="183" t="s">
        <v>14</v>
      </c>
      <c r="G68" s="264" t="s">
        <v>246</v>
      </c>
      <c r="H68" s="192" t="s">
        <v>246</v>
      </c>
      <c r="I68" s="198" t="s">
        <v>246</v>
      </c>
      <c r="J68" s="191" t="s">
        <v>246</v>
      </c>
      <c r="K68" s="192" t="s">
        <v>246</v>
      </c>
      <c r="L68" s="198" t="s">
        <v>246</v>
      </c>
      <c r="M68" s="191" t="s">
        <v>246</v>
      </c>
      <c r="N68" s="264">
        <v>66.650000000000006</v>
      </c>
      <c r="O68" s="276">
        <v>66.650000000000006</v>
      </c>
    </row>
    <row r="69" spans="2:15" ht="15.75">
      <c r="B69" s="140">
        <v>24</v>
      </c>
      <c r="C69" s="154" t="s">
        <v>59</v>
      </c>
      <c r="D69" s="119" t="s">
        <v>13</v>
      </c>
      <c r="E69" s="119"/>
      <c r="F69" s="167" t="s">
        <v>33</v>
      </c>
      <c r="G69" s="264" t="s">
        <v>246</v>
      </c>
      <c r="H69" s="192" t="s">
        <v>246</v>
      </c>
      <c r="I69" s="198" t="s">
        <v>246</v>
      </c>
      <c r="J69" s="191" t="s">
        <v>246</v>
      </c>
      <c r="K69" s="168">
        <v>0</v>
      </c>
      <c r="L69" s="171">
        <v>56.18</v>
      </c>
      <c r="M69" s="170">
        <v>0</v>
      </c>
      <c r="N69" s="264" t="s">
        <v>246</v>
      </c>
      <c r="O69" s="172">
        <v>56.18</v>
      </c>
    </row>
    <row r="70" spans="2:15" ht="15.75">
      <c r="B70" s="140">
        <v>25</v>
      </c>
      <c r="C70" s="154" t="s">
        <v>284</v>
      </c>
      <c r="D70" s="119" t="s">
        <v>13</v>
      </c>
      <c r="E70" s="119">
        <v>1984</v>
      </c>
      <c r="F70" s="167" t="s">
        <v>20</v>
      </c>
      <c r="G70" s="264" t="s">
        <v>246</v>
      </c>
      <c r="H70" s="192" t="s">
        <v>246</v>
      </c>
      <c r="I70" s="198" t="s">
        <v>246</v>
      </c>
      <c r="J70" s="191" t="s">
        <v>246</v>
      </c>
      <c r="K70" s="168">
        <v>46.38</v>
      </c>
      <c r="L70" s="171">
        <v>0</v>
      </c>
      <c r="M70" s="170">
        <v>0</v>
      </c>
      <c r="N70" s="264" t="s">
        <v>246</v>
      </c>
      <c r="O70" s="172">
        <v>46.38</v>
      </c>
    </row>
    <row r="71" spans="2:15" ht="16.5" thickBot="1">
      <c r="B71" s="144">
        <v>26</v>
      </c>
      <c r="C71" s="156" t="s">
        <v>272</v>
      </c>
      <c r="D71" s="126" t="s">
        <v>273</v>
      </c>
      <c r="E71" s="126">
        <v>1996</v>
      </c>
      <c r="F71" s="175" t="s">
        <v>33</v>
      </c>
      <c r="G71" s="269" t="s">
        <v>246</v>
      </c>
      <c r="H71" s="176">
        <v>0</v>
      </c>
      <c r="I71" s="177">
        <v>0</v>
      </c>
      <c r="J71" s="178">
        <v>40.72</v>
      </c>
      <c r="K71" s="270" t="s">
        <v>246</v>
      </c>
      <c r="L71" s="257" t="s">
        <v>246</v>
      </c>
      <c r="M71" s="271" t="s">
        <v>246</v>
      </c>
      <c r="N71" s="278">
        <v>0</v>
      </c>
      <c r="O71" s="179">
        <v>40.72</v>
      </c>
    </row>
    <row r="72" spans="2:15" ht="15.75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7"/>
      <c r="O72" s="137"/>
    </row>
    <row r="73" spans="2:15" ht="23.25" thickBot="1">
      <c r="B73" s="304" t="s">
        <v>88</v>
      </c>
      <c r="C73" s="304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7"/>
      <c r="O73" s="137"/>
    </row>
    <row r="74" spans="2:15" s="300" customFormat="1" ht="21.75" thickBot="1">
      <c r="B74" s="298"/>
      <c r="C74" s="241"/>
      <c r="D74" s="299"/>
      <c r="E74" s="299"/>
      <c r="F74" s="299"/>
      <c r="G74" s="108" t="s">
        <v>302</v>
      </c>
      <c r="H74" s="313" t="s">
        <v>163</v>
      </c>
      <c r="I74" s="314"/>
      <c r="J74" s="315"/>
      <c r="K74" s="313" t="s">
        <v>164</v>
      </c>
      <c r="L74" s="314"/>
      <c r="M74" s="315"/>
      <c r="N74" s="108" t="s">
        <v>303</v>
      </c>
      <c r="O74" s="108" t="s">
        <v>304</v>
      </c>
    </row>
    <row r="75" spans="2:15" ht="15.75">
      <c r="B75" s="279">
        <v>1</v>
      </c>
      <c r="C75" s="280" t="s">
        <v>89</v>
      </c>
      <c r="D75" s="281" t="s">
        <v>260</v>
      </c>
      <c r="E75" s="281">
        <v>2002</v>
      </c>
      <c r="F75" s="282" t="s">
        <v>65</v>
      </c>
      <c r="G75" s="283">
        <v>86.43</v>
      </c>
      <c r="H75" s="224">
        <v>100</v>
      </c>
      <c r="I75" s="284">
        <v>71.77</v>
      </c>
      <c r="J75" s="209">
        <v>95.67</v>
      </c>
      <c r="K75" s="224">
        <v>100</v>
      </c>
      <c r="L75" s="285">
        <v>75.209999999999994</v>
      </c>
      <c r="M75" s="209">
        <v>100</v>
      </c>
      <c r="N75" s="286" t="s">
        <v>246</v>
      </c>
      <c r="O75" s="226">
        <f>SUM(G75+H75+J75+K75+L75+M75)</f>
        <v>557.30999999999995</v>
      </c>
    </row>
    <row r="76" spans="2:15" ht="15.75">
      <c r="B76" s="155">
        <v>2</v>
      </c>
      <c r="C76" s="154" t="s">
        <v>264</v>
      </c>
      <c r="D76" s="119" t="s">
        <v>165</v>
      </c>
      <c r="E76" s="119">
        <v>2000</v>
      </c>
      <c r="F76" s="167" t="s">
        <v>34</v>
      </c>
      <c r="G76" s="277">
        <v>100</v>
      </c>
      <c r="H76" s="168">
        <f>SUM(G78/G76*100)</f>
        <v>69.55</v>
      </c>
      <c r="I76" s="171">
        <v>100</v>
      </c>
      <c r="J76" s="170">
        <v>100</v>
      </c>
      <c r="K76" s="192" t="s">
        <v>246</v>
      </c>
      <c r="L76" s="198" t="s">
        <v>246</v>
      </c>
      <c r="M76" s="191" t="s">
        <v>246</v>
      </c>
      <c r="N76" s="264" t="s">
        <v>246</v>
      </c>
      <c r="O76" s="172">
        <f>SUM(G76+H76+I76+J76)</f>
        <v>369.55</v>
      </c>
    </row>
    <row r="77" spans="2:15" ht="15.75">
      <c r="B77" s="155">
        <v>3</v>
      </c>
      <c r="C77" s="117" t="s">
        <v>266</v>
      </c>
      <c r="D77" s="119" t="s">
        <v>165</v>
      </c>
      <c r="E77" s="119">
        <v>2002</v>
      </c>
      <c r="F77" s="167" t="s">
        <v>19</v>
      </c>
      <c r="G77" s="277">
        <v>74.31</v>
      </c>
      <c r="H77" s="168">
        <v>76.34</v>
      </c>
      <c r="I77" s="287">
        <v>59.04</v>
      </c>
      <c r="J77" s="288">
        <v>62.01</v>
      </c>
      <c r="K77" s="192" t="s">
        <v>246</v>
      </c>
      <c r="L77" s="198" t="s">
        <v>246</v>
      </c>
      <c r="M77" s="191" t="s">
        <v>246</v>
      </c>
      <c r="N77" s="277">
        <v>94.75</v>
      </c>
      <c r="O77" s="172">
        <f>SUM(G77+H77+I77+J77+N77)</f>
        <v>366.45</v>
      </c>
    </row>
    <row r="78" spans="2:15" ht="15.75">
      <c r="B78" s="155">
        <v>4</v>
      </c>
      <c r="C78" s="154" t="s">
        <v>91</v>
      </c>
      <c r="D78" s="118" t="s">
        <v>241</v>
      </c>
      <c r="E78" s="119">
        <v>2002</v>
      </c>
      <c r="F78" s="167" t="s">
        <v>33</v>
      </c>
      <c r="G78" s="277">
        <v>69.55</v>
      </c>
      <c r="H78" s="168">
        <v>57.46</v>
      </c>
      <c r="I78" s="171">
        <v>67.650000000000006</v>
      </c>
      <c r="J78" s="170">
        <v>74.05</v>
      </c>
      <c r="K78" s="192" t="s">
        <v>246</v>
      </c>
      <c r="L78" s="198" t="s">
        <v>246</v>
      </c>
      <c r="M78" s="191" t="s">
        <v>246</v>
      </c>
      <c r="N78" s="264" t="s">
        <v>246</v>
      </c>
      <c r="O78" s="172">
        <f>SUM(G78+H78+I78+J78)</f>
        <v>268.70999999999998</v>
      </c>
    </row>
    <row r="79" spans="2:15" ht="15.75">
      <c r="B79" s="155">
        <v>5</v>
      </c>
      <c r="C79" s="154" t="s">
        <v>92</v>
      </c>
      <c r="D79" s="119" t="s">
        <v>16</v>
      </c>
      <c r="E79" s="119">
        <v>2001</v>
      </c>
      <c r="F79" s="167" t="s">
        <v>33</v>
      </c>
      <c r="G79" s="264" t="s">
        <v>246</v>
      </c>
      <c r="H79" s="192" t="s">
        <v>246</v>
      </c>
      <c r="I79" s="198" t="s">
        <v>246</v>
      </c>
      <c r="J79" s="191" t="s">
        <v>246</v>
      </c>
      <c r="K79" s="168">
        <v>91.14</v>
      </c>
      <c r="L79" s="171">
        <v>100</v>
      </c>
      <c r="M79" s="170">
        <v>76.22</v>
      </c>
      <c r="N79" s="264" t="s">
        <v>246</v>
      </c>
      <c r="O79" s="172">
        <f>SUM(K79+L79+M79)</f>
        <v>267.36</v>
      </c>
    </row>
    <row r="80" spans="2:15" ht="15.75">
      <c r="B80" s="155">
        <v>6</v>
      </c>
      <c r="C80" s="152" t="s">
        <v>45</v>
      </c>
      <c r="D80" s="119" t="s">
        <v>16</v>
      </c>
      <c r="E80" s="251">
        <v>2003</v>
      </c>
      <c r="F80" s="167" t="s">
        <v>20</v>
      </c>
      <c r="G80" s="264" t="s">
        <v>246</v>
      </c>
      <c r="H80" s="192" t="s">
        <v>246</v>
      </c>
      <c r="I80" s="198" t="s">
        <v>246</v>
      </c>
      <c r="J80" s="191" t="s">
        <v>246</v>
      </c>
      <c r="K80" s="168">
        <v>96.63</v>
      </c>
      <c r="L80" s="171">
        <v>77.48</v>
      </c>
      <c r="M80" s="170">
        <v>81.349999999999994</v>
      </c>
      <c r="N80" s="277">
        <v>0</v>
      </c>
      <c r="O80" s="172">
        <f>SUM(K80+L80+M80)</f>
        <v>255.46</v>
      </c>
    </row>
    <row r="81" spans="2:15" ht="15.75">
      <c r="B81" s="155">
        <v>7</v>
      </c>
      <c r="C81" s="117" t="s">
        <v>90</v>
      </c>
      <c r="D81" s="119" t="s">
        <v>260</v>
      </c>
      <c r="E81" s="119">
        <v>2001</v>
      </c>
      <c r="F81" s="167" t="s">
        <v>33</v>
      </c>
      <c r="G81" s="264" t="s">
        <v>246</v>
      </c>
      <c r="H81" s="192" t="s">
        <v>246</v>
      </c>
      <c r="I81" s="198" t="s">
        <v>246</v>
      </c>
      <c r="J81" s="191" t="s">
        <v>246</v>
      </c>
      <c r="K81" s="168">
        <v>92.53</v>
      </c>
      <c r="L81" s="171">
        <v>73.38</v>
      </c>
      <c r="M81" s="170">
        <v>60.26</v>
      </c>
      <c r="N81" s="277">
        <v>0</v>
      </c>
      <c r="O81" s="172">
        <f>SUM(K81+L81+M81)</f>
        <v>226.17</v>
      </c>
    </row>
    <row r="82" spans="2:15" ht="15.75">
      <c r="B82" s="155">
        <v>8</v>
      </c>
      <c r="C82" s="117" t="s">
        <v>338</v>
      </c>
      <c r="D82" s="119" t="s">
        <v>165</v>
      </c>
      <c r="E82" s="119">
        <v>2004</v>
      </c>
      <c r="F82" s="167" t="s">
        <v>19</v>
      </c>
      <c r="G82" s="264" t="s">
        <v>246</v>
      </c>
      <c r="H82" s="192" t="s">
        <v>246</v>
      </c>
      <c r="I82" s="198" t="s">
        <v>246</v>
      </c>
      <c r="J82" s="191" t="s">
        <v>246</v>
      </c>
      <c r="K82" s="168">
        <v>52.24</v>
      </c>
      <c r="L82" s="171">
        <v>72.069999999999993</v>
      </c>
      <c r="M82" s="170">
        <v>67.75</v>
      </c>
      <c r="N82" s="264" t="s">
        <v>246</v>
      </c>
      <c r="O82" s="172">
        <f>SUM(K82+L82+M82)</f>
        <v>192.06</v>
      </c>
    </row>
    <row r="83" spans="2:15" ht="15.75">
      <c r="B83" s="155">
        <v>9</v>
      </c>
      <c r="C83" s="117" t="s">
        <v>265</v>
      </c>
      <c r="D83" s="119" t="s">
        <v>165</v>
      </c>
      <c r="E83" s="119">
        <v>2002</v>
      </c>
      <c r="F83" s="167" t="s">
        <v>20</v>
      </c>
      <c r="G83" s="277">
        <v>76.540000000000006</v>
      </c>
      <c r="H83" s="168">
        <v>0</v>
      </c>
      <c r="I83" s="171">
        <v>0</v>
      </c>
      <c r="J83" s="170">
        <v>93.5</v>
      </c>
      <c r="K83" s="192" t="s">
        <v>246</v>
      </c>
      <c r="L83" s="198" t="s">
        <v>246</v>
      </c>
      <c r="M83" s="191" t="s">
        <v>246</v>
      </c>
      <c r="N83" s="264" t="s">
        <v>246</v>
      </c>
      <c r="O83" s="172">
        <f>SUM(G83+J83)</f>
        <v>170.04000000000002</v>
      </c>
    </row>
    <row r="84" spans="2:15" ht="16.5" thickBot="1">
      <c r="B84" s="157">
        <v>10</v>
      </c>
      <c r="C84" s="145" t="s">
        <v>108</v>
      </c>
      <c r="D84" s="125" t="s">
        <v>242</v>
      </c>
      <c r="E84" s="125">
        <v>2004</v>
      </c>
      <c r="F84" s="193" t="s">
        <v>34</v>
      </c>
      <c r="G84" s="269" t="s">
        <v>246</v>
      </c>
      <c r="H84" s="270" t="s">
        <v>246</v>
      </c>
      <c r="I84" s="257" t="s">
        <v>246</v>
      </c>
      <c r="J84" s="271" t="s">
        <v>246</v>
      </c>
      <c r="K84" s="270" t="s">
        <v>246</v>
      </c>
      <c r="L84" s="257" t="s">
        <v>246</v>
      </c>
      <c r="M84" s="271" t="s">
        <v>246</v>
      </c>
      <c r="N84" s="278">
        <v>90.9</v>
      </c>
      <c r="O84" s="179">
        <v>90.9</v>
      </c>
    </row>
    <row r="85" spans="2:15" ht="15.75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7"/>
      <c r="O85" s="137"/>
    </row>
    <row r="86" spans="2:15" ht="23.25" thickBot="1">
      <c r="B86" s="306" t="s">
        <v>101</v>
      </c>
      <c r="C86" s="306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7"/>
      <c r="O86" s="137"/>
    </row>
    <row r="87" spans="2:15" s="300" customFormat="1" ht="21.75" thickBot="1">
      <c r="B87" s="298"/>
      <c r="C87" s="241"/>
      <c r="D87" s="299"/>
      <c r="E87" s="299"/>
      <c r="F87" s="299"/>
      <c r="G87" s="108" t="s">
        <v>302</v>
      </c>
      <c r="H87" s="313" t="s">
        <v>163</v>
      </c>
      <c r="I87" s="314"/>
      <c r="J87" s="315"/>
      <c r="K87" s="313" t="s">
        <v>164</v>
      </c>
      <c r="L87" s="314"/>
      <c r="M87" s="315"/>
      <c r="N87" s="108" t="s">
        <v>303</v>
      </c>
      <c r="O87" s="108" t="s">
        <v>304</v>
      </c>
    </row>
    <row r="88" spans="2:15" ht="15.75">
      <c r="B88" s="279">
        <v>1</v>
      </c>
      <c r="C88" s="219" t="s">
        <v>102</v>
      </c>
      <c r="D88" s="220" t="s">
        <v>13</v>
      </c>
      <c r="E88" s="220">
        <v>2002</v>
      </c>
      <c r="F88" s="221" t="s">
        <v>33</v>
      </c>
      <c r="G88" s="286" t="s">
        <v>246</v>
      </c>
      <c r="H88" s="289" t="s">
        <v>246</v>
      </c>
      <c r="I88" s="285" t="s">
        <v>246</v>
      </c>
      <c r="J88" s="290" t="s">
        <v>246</v>
      </c>
      <c r="K88" s="279">
        <v>88.18</v>
      </c>
      <c r="L88" s="208">
        <v>100</v>
      </c>
      <c r="M88" s="209">
        <v>100</v>
      </c>
      <c r="N88" s="291">
        <v>100</v>
      </c>
      <c r="O88" s="226">
        <f>SUM(K88+L88+M88+N88)</f>
        <v>388.18</v>
      </c>
    </row>
    <row r="89" spans="2:15" ht="15.75">
      <c r="B89" s="155">
        <v>2</v>
      </c>
      <c r="C89" s="141" t="s">
        <v>103</v>
      </c>
      <c r="D89" s="118" t="s">
        <v>242</v>
      </c>
      <c r="E89" s="118">
        <v>2001</v>
      </c>
      <c r="F89" s="183" t="s">
        <v>34</v>
      </c>
      <c r="G89" s="264" t="s">
        <v>246</v>
      </c>
      <c r="H89" s="192" t="s">
        <v>246</v>
      </c>
      <c r="I89" s="198" t="s">
        <v>246</v>
      </c>
      <c r="J89" s="191" t="s">
        <v>246</v>
      </c>
      <c r="K89" s="168">
        <v>100</v>
      </c>
      <c r="L89" s="119">
        <v>70.98</v>
      </c>
      <c r="M89" s="292">
        <v>81.709999999999994</v>
      </c>
      <c r="N89" s="264" t="s">
        <v>246</v>
      </c>
      <c r="O89" s="172">
        <f>SUM(K89+L89+M89)</f>
        <v>252.69</v>
      </c>
    </row>
    <row r="90" spans="2:15" ht="15.75">
      <c r="B90" s="155">
        <v>3</v>
      </c>
      <c r="C90" s="141" t="s">
        <v>104</v>
      </c>
      <c r="D90" s="118" t="s">
        <v>13</v>
      </c>
      <c r="E90" s="118">
        <v>2003</v>
      </c>
      <c r="F90" s="167" t="s">
        <v>19</v>
      </c>
      <c r="G90" s="264" t="s">
        <v>246</v>
      </c>
      <c r="H90" s="192" t="s">
        <v>246</v>
      </c>
      <c r="I90" s="198" t="s">
        <v>246</v>
      </c>
      <c r="J90" s="191" t="s">
        <v>246</v>
      </c>
      <c r="K90" s="155">
        <v>61.25</v>
      </c>
      <c r="L90" s="119">
        <v>47.9</v>
      </c>
      <c r="M90" s="292">
        <v>58.94</v>
      </c>
      <c r="N90" s="293">
        <v>77.819999999999993</v>
      </c>
      <c r="O90" s="301">
        <f>SUM(K90+L90+M90+N90)</f>
        <v>245.91</v>
      </c>
    </row>
    <row r="91" spans="2:15" ht="15.75">
      <c r="B91" s="155">
        <v>4</v>
      </c>
      <c r="C91" s="141" t="s">
        <v>119</v>
      </c>
      <c r="D91" s="118" t="s">
        <v>13</v>
      </c>
      <c r="E91" s="118">
        <v>2004</v>
      </c>
      <c r="F91" s="167" t="s">
        <v>20</v>
      </c>
      <c r="G91" s="264" t="s">
        <v>246</v>
      </c>
      <c r="H91" s="192" t="s">
        <v>246</v>
      </c>
      <c r="I91" s="198" t="s">
        <v>246</v>
      </c>
      <c r="J91" s="191" t="s">
        <v>246</v>
      </c>
      <c r="K91" s="168">
        <v>0</v>
      </c>
      <c r="L91" s="119">
        <v>92.51</v>
      </c>
      <c r="M91" s="170">
        <v>0</v>
      </c>
      <c r="N91" s="264" t="s">
        <v>246</v>
      </c>
      <c r="O91" s="301">
        <f>SUM(L91)</f>
        <v>92.51</v>
      </c>
    </row>
    <row r="92" spans="2:15" ht="16.5" thickBot="1">
      <c r="B92" s="157">
        <v>5</v>
      </c>
      <c r="C92" s="145" t="s">
        <v>193</v>
      </c>
      <c r="D92" s="126" t="s">
        <v>166</v>
      </c>
      <c r="E92" s="125">
        <v>2002</v>
      </c>
      <c r="F92" s="193" t="s">
        <v>5</v>
      </c>
      <c r="G92" s="269" t="s">
        <v>246</v>
      </c>
      <c r="H92" s="270" t="s">
        <v>246</v>
      </c>
      <c r="I92" s="257" t="s">
        <v>246</v>
      </c>
      <c r="J92" s="271" t="s">
        <v>246</v>
      </c>
      <c r="K92" s="270" t="s">
        <v>246</v>
      </c>
      <c r="L92" s="257" t="s">
        <v>246</v>
      </c>
      <c r="M92" s="271" t="s">
        <v>246</v>
      </c>
      <c r="N92" s="294">
        <v>90.43</v>
      </c>
      <c r="O92" s="302">
        <f>SUM(N92)</f>
        <v>90.43</v>
      </c>
    </row>
    <row r="93" spans="2:15" ht="15.75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7"/>
      <c r="O93" s="137"/>
    </row>
    <row r="94" spans="2:15" ht="23.25" thickBot="1">
      <c r="B94" s="306" t="s">
        <v>10</v>
      </c>
      <c r="C94" s="306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7"/>
      <c r="O94" s="137"/>
    </row>
    <row r="95" spans="2:15" s="300" customFormat="1" ht="21.75" thickBot="1">
      <c r="B95" s="298"/>
      <c r="C95" s="241"/>
      <c r="D95" s="299"/>
      <c r="E95" s="299"/>
      <c r="F95" s="299"/>
      <c r="G95" s="108" t="s">
        <v>302</v>
      </c>
      <c r="H95" s="313" t="s">
        <v>163</v>
      </c>
      <c r="I95" s="314"/>
      <c r="J95" s="315"/>
      <c r="K95" s="313" t="s">
        <v>164</v>
      </c>
      <c r="L95" s="314"/>
      <c r="M95" s="315"/>
      <c r="N95" s="108" t="s">
        <v>303</v>
      </c>
      <c r="O95" s="108" t="s">
        <v>304</v>
      </c>
    </row>
    <row r="96" spans="2:15" ht="15.75">
      <c r="B96" s="279">
        <v>1</v>
      </c>
      <c r="C96" s="295" t="s">
        <v>389</v>
      </c>
      <c r="D96" s="281" t="s">
        <v>260</v>
      </c>
      <c r="E96" s="296">
        <v>2004</v>
      </c>
      <c r="F96" s="221" t="s">
        <v>34</v>
      </c>
      <c r="G96" s="286" t="s">
        <v>246</v>
      </c>
      <c r="H96" s="224">
        <v>89.88</v>
      </c>
      <c r="I96" s="208">
        <v>100</v>
      </c>
      <c r="J96" s="209">
        <v>100</v>
      </c>
      <c r="K96" s="224">
        <v>71.530824290002315</v>
      </c>
      <c r="L96" s="208">
        <v>92.247067448680369</v>
      </c>
      <c r="M96" s="209">
        <v>68.708609271523187</v>
      </c>
      <c r="N96" s="286" t="s">
        <v>246</v>
      </c>
      <c r="O96" s="226">
        <f>SUM(H96+I96+J96+K96+L96+M96)</f>
        <v>522.36650101020587</v>
      </c>
    </row>
    <row r="97" spans="2:15" ht="15.75">
      <c r="B97" s="155">
        <v>2</v>
      </c>
      <c r="C97" s="154" t="s">
        <v>305</v>
      </c>
      <c r="D97" s="119" t="s">
        <v>165</v>
      </c>
      <c r="E97" s="118">
        <v>2004</v>
      </c>
      <c r="F97" s="183" t="s">
        <v>26</v>
      </c>
      <c r="G97" s="264" t="s">
        <v>246</v>
      </c>
      <c r="H97" s="168">
        <v>88.116272442291248</v>
      </c>
      <c r="I97" s="171">
        <v>59.182098765432087</v>
      </c>
      <c r="J97" s="170">
        <v>86.334519572953738</v>
      </c>
      <c r="K97" s="168">
        <v>70.521283860687461</v>
      </c>
      <c r="L97" s="169">
        <v>0</v>
      </c>
      <c r="M97" s="170">
        <v>66.470902295782182</v>
      </c>
      <c r="N97" s="277">
        <v>100</v>
      </c>
      <c r="O97" s="172">
        <f>SUM(H97+I97+J97+K97+M97+N97)</f>
        <v>470.62507693714673</v>
      </c>
    </row>
    <row r="98" spans="2:15" ht="15.75">
      <c r="B98" s="155">
        <v>3</v>
      </c>
      <c r="C98" s="141" t="s">
        <v>107</v>
      </c>
      <c r="D98" s="118" t="s">
        <v>13</v>
      </c>
      <c r="E98" s="118">
        <v>2004</v>
      </c>
      <c r="F98" s="183" t="s">
        <v>33</v>
      </c>
      <c r="G98" s="264" t="s">
        <v>246</v>
      </c>
      <c r="H98" s="192" t="s">
        <v>246</v>
      </c>
      <c r="I98" s="198" t="s">
        <v>246</v>
      </c>
      <c r="J98" s="191" t="s">
        <v>246</v>
      </c>
      <c r="K98" s="168">
        <v>77.683049147442333</v>
      </c>
      <c r="L98" s="171">
        <v>100</v>
      </c>
      <c r="M98" s="170">
        <v>93.538692712246416</v>
      </c>
      <c r="N98" s="277">
        <v>93.53</v>
      </c>
      <c r="O98" s="172">
        <f>SUM(K98+L98+M98+N98)</f>
        <v>364.75174185968876</v>
      </c>
    </row>
    <row r="99" spans="2:15" ht="15.75">
      <c r="B99" s="155">
        <v>4</v>
      </c>
      <c r="C99" s="154" t="s">
        <v>327</v>
      </c>
      <c r="D99" s="119" t="s">
        <v>165</v>
      </c>
      <c r="E99" s="118">
        <v>2004</v>
      </c>
      <c r="F99" s="183" t="s">
        <v>21</v>
      </c>
      <c r="G99" s="264" t="s">
        <v>246</v>
      </c>
      <c r="H99" s="168">
        <v>62.973523421588581</v>
      </c>
      <c r="I99" s="171">
        <v>0</v>
      </c>
      <c r="J99" s="170">
        <v>76.820772640911969</v>
      </c>
      <c r="K99" s="168">
        <v>42.224342374267408</v>
      </c>
      <c r="L99" s="169">
        <v>0</v>
      </c>
      <c r="M99" s="170">
        <v>74.063057703747774</v>
      </c>
      <c r="N99" s="277">
        <v>85.15</v>
      </c>
      <c r="O99" s="172">
        <f>SUM(H99+J99+K99+M99+N99)</f>
        <v>341.23169614051574</v>
      </c>
    </row>
    <row r="100" spans="2:15" ht="14.25" customHeight="1">
      <c r="B100" s="155">
        <v>5</v>
      </c>
      <c r="C100" s="154" t="s">
        <v>309</v>
      </c>
      <c r="D100" s="119" t="s">
        <v>165</v>
      </c>
      <c r="E100" s="118">
        <v>2003</v>
      </c>
      <c r="F100" s="183" t="s">
        <v>19</v>
      </c>
      <c r="G100" s="264" t="s">
        <v>246</v>
      </c>
      <c r="H100" s="168">
        <v>75.877300613496928</v>
      </c>
      <c r="I100" s="171">
        <v>80.751008948938392</v>
      </c>
      <c r="J100" s="170">
        <v>80.331125827814574</v>
      </c>
      <c r="K100" s="192" t="s">
        <v>246</v>
      </c>
      <c r="L100" s="198" t="s">
        <v>246</v>
      </c>
      <c r="M100" s="191" t="s">
        <v>246</v>
      </c>
      <c r="N100" s="277">
        <v>76.31</v>
      </c>
      <c r="O100" s="172">
        <f>SUM(H100+I100+J100+N100)</f>
        <v>313.2694353902499</v>
      </c>
    </row>
    <row r="101" spans="2:15" ht="15.75">
      <c r="B101" s="155">
        <v>6</v>
      </c>
      <c r="C101" s="141" t="s">
        <v>39</v>
      </c>
      <c r="D101" s="118" t="s">
        <v>16</v>
      </c>
      <c r="E101" s="118">
        <v>2005</v>
      </c>
      <c r="F101" s="183" t="s">
        <v>19</v>
      </c>
      <c r="G101" s="264" t="s">
        <v>246</v>
      </c>
      <c r="H101" s="192" t="s">
        <v>246</v>
      </c>
      <c r="I101" s="198" t="s">
        <v>246</v>
      </c>
      <c r="J101" s="191" t="s">
        <v>246</v>
      </c>
      <c r="K101" s="168">
        <v>100</v>
      </c>
      <c r="L101" s="171">
        <v>89.730789802103772</v>
      </c>
      <c r="M101" s="170">
        <v>100</v>
      </c>
      <c r="N101" s="277">
        <v>0</v>
      </c>
      <c r="O101" s="172">
        <f>SUM(K101+L101+M101+N101)</f>
        <v>289.7307898021038</v>
      </c>
    </row>
    <row r="102" spans="2:15" ht="15.75">
      <c r="B102" s="155">
        <v>7</v>
      </c>
      <c r="C102" s="141" t="s">
        <v>194</v>
      </c>
      <c r="D102" s="118" t="s">
        <v>241</v>
      </c>
      <c r="E102" s="118">
        <v>2004</v>
      </c>
      <c r="F102" s="183" t="s">
        <v>34</v>
      </c>
      <c r="G102" s="264" t="s">
        <v>246</v>
      </c>
      <c r="H102" s="168">
        <v>100</v>
      </c>
      <c r="I102" s="171">
        <v>78.95</v>
      </c>
      <c r="J102" s="170">
        <v>93.09</v>
      </c>
      <c r="K102" s="192" t="s">
        <v>246</v>
      </c>
      <c r="L102" s="198" t="s">
        <v>246</v>
      </c>
      <c r="M102" s="191" t="s">
        <v>246</v>
      </c>
      <c r="N102" s="264" t="s">
        <v>246</v>
      </c>
      <c r="O102" s="172">
        <f>SUM(H102+I102+J102)</f>
        <v>272.03999999999996</v>
      </c>
    </row>
    <row r="103" spans="2:15" ht="15.75">
      <c r="B103" s="155">
        <v>8</v>
      </c>
      <c r="C103" s="141" t="s">
        <v>96</v>
      </c>
      <c r="D103" s="118" t="s">
        <v>13</v>
      </c>
      <c r="E103" s="118">
        <v>2003</v>
      </c>
      <c r="F103" s="183" t="s">
        <v>19</v>
      </c>
      <c r="G103" s="264" t="s">
        <v>246</v>
      </c>
      <c r="H103" s="192" t="s">
        <v>246</v>
      </c>
      <c r="I103" s="198" t="s">
        <v>246</v>
      </c>
      <c r="J103" s="191" t="s">
        <v>246</v>
      </c>
      <c r="K103" s="168">
        <v>42.914531098490102</v>
      </c>
      <c r="L103" s="171">
        <v>54.410810810810815</v>
      </c>
      <c r="M103" s="170">
        <v>86.21883656509695</v>
      </c>
      <c r="N103" s="277">
        <v>83.51</v>
      </c>
      <c r="O103" s="172">
        <f>SUM(K103+L103+M103+N103)</f>
        <v>267.05417847439787</v>
      </c>
    </row>
    <row r="104" spans="2:15" ht="15.75">
      <c r="B104" s="155">
        <v>9</v>
      </c>
      <c r="C104" s="154" t="s">
        <v>344</v>
      </c>
      <c r="D104" s="119" t="s">
        <v>165</v>
      </c>
      <c r="E104" s="118">
        <v>2003</v>
      </c>
      <c r="F104" s="183" t="s">
        <v>5</v>
      </c>
      <c r="G104" s="264" t="s">
        <v>246</v>
      </c>
      <c r="H104" s="168">
        <v>53.054221002059023</v>
      </c>
      <c r="I104" s="171">
        <v>57.489069331667707</v>
      </c>
      <c r="J104" s="170">
        <v>96.041171813143293</v>
      </c>
      <c r="K104" s="168">
        <v>40.897689768976903</v>
      </c>
      <c r="L104" s="171">
        <v>0</v>
      </c>
      <c r="M104" s="170">
        <v>0</v>
      </c>
      <c r="N104" s="264" t="s">
        <v>246</v>
      </c>
      <c r="O104" s="172">
        <f>SUM(H104+I104+J104+K104)</f>
        <v>247.48215191584691</v>
      </c>
    </row>
    <row r="105" spans="2:15" ht="15.75">
      <c r="B105" s="155">
        <v>10</v>
      </c>
      <c r="C105" s="141" t="s">
        <v>109</v>
      </c>
      <c r="D105" s="118" t="s">
        <v>13</v>
      </c>
      <c r="E105" s="118">
        <v>2004</v>
      </c>
      <c r="F105" s="183" t="s">
        <v>20</v>
      </c>
      <c r="G105" s="264" t="s">
        <v>246</v>
      </c>
      <c r="H105" s="192" t="s">
        <v>246</v>
      </c>
      <c r="I105" s="198" t="s">
        <v>246</v>
      </c>
      <c r="J105" s="191" t="s">
        <v>246</v>
      </c>
      <c r="K105" s="168">
        <v>75.57940961210052</v>
      </c>
      <c r="L105" s="171">
        <v>95.285876561908381</v>
      </c>
      <c r="M105" s="170">
        <v>71.675302245250421</v>
      </c>
      <c r="N105" s="264" t="s">
        <v>246</v>
      </c>
      <c r="O105" s="172">
        <f>SUM(K105+L105+M105)</f>
        <v>242.54058841925934</v>
      </c>
    </row>
    <row r="106" spans="2:15" ht="15.75">
      <c r="B106" s="155">
        <v>11</v>
      </c>
      <c r="C106" s="141" t="s">
        <v>197</v>
      </c>
      <c r="D106" s="119" t="s">
        <v>165</v>
      </c>
      <c r="E106" s="118">
        <v>2004</v>
      </c>
      <c r="F106" s="183" t="s">
        <v>19</v>
      </c>
      <c r="G106" s="264" t="s">
        <v>246</v>
      </c>
      <c r="H106" s="168">
        <v>60.520649833626926</v>
      </c>
      <c r="I106" s="171">
        <v>86.781067320384693</v>
      </c>
      <c r="J106" s="170">
        <v>92.950191570881231</v>
      </c>
      <c r="K106" s="192" t="s">
        <v>246</v>
      </c>
      <c r="L106" s="198" t="s">
        <v>246</v>
      </c>
      <c r="M106" s="191" t="s">
        <v>246</v>
      </c>
      <c r="N106" s="277">
        <v>0</v>
      </c>
      <c r="O106" s="172">
        <f t="shared" ref="O106:O130" si="0">SUM(H106+I106+J106)</f>
        <v>240.25190872489284</v>
      </c>
    </row>
    <row r="107" spans="2:15" ht="15.75">
      <c r="B107" s="155">
        <v>12</v>
      </c>
      <c r="C107" s="154" t="s">
        <v>321</v>
      </c>
      <c r="D107" s="119" t="s">
        <v>165</v>
      </c>
      <c r="E107" s="118">
        <v>2004</v>
      </c>
      <c r="F107" s="183" t="s">
        <v>5</v>
      </c>
      <c r="G107" s="264" t="s">
        <v>246</v>
      </c>
      <c r="H107" s="168">
        <v>69.859918662449161</v>
      </c>
      <c r="I107" s="171">
        <v>77.240684793554891</v>
      </c>
      <c r="J107" s="170">
        <v>91.13448534936137</v>
      </c>
      <c r="K107" s="192" t="s">
        <v>246</v>
      </c>
      <c r="L107" s="198" t="s">
        <v>246</v>
      </c>
      <c r="M107" s="191" t="s">
        <v>246</v>
      </c>
      <c r="N107" s="264" t="s">
        <v>246</v>
      </c>
      <c r="O107" s="172">
        <f t="shared" si="0"/>
        <v>238.23508880536542</v>
      </c>
    </row>
    <row r="108" spans="2:15" ht="15.75">
      <c r="B108" s="155">
        <v>13</v>
      </c>
      <c r="C108" s="154" t="s">
        <v>325</v>
      </c>
      <c r="D108" s="119" t="s">
        <v>165</v>
      </c>
      <c r="E108" s="118">
        <v>2003</v>
      </c>
      <c r="F108" s="183" t="s">
        <v>5</v>
      </c>
      <c r="G108" s="264" t="s">
        <v>246</v>
      </c>
      <c r="H108" s="168">
        <v>66.209850107066373</v>
      </c>
      <c r="I108" s="171">
        <v>70.109689213893972</v>
      </c>
      <c r="J108" s="170">
        <v>95.137254901960773</v>
      </c>
      <c r="K108" s="192" t="s">
        <v>246</v>
      </c>
      <c r="L108" s="198" t="s">
        <v>246</v>
      </c>
      <c r="M108" s="191" t="s">
        <v>246</v>
      </c>
      <c r="N108" s="264" t="s">
        <v>246</v>
      </c>
      <c r="O108" s="172">
        <f t="shared" si="0"/>
        <v>231.45679422292113</v>
      </c>
    </row>
    <row r="109" spans="2:15" ht="15.75">
      <c r="B109" s="155">
        <v>14</v>
      </c>
      <c r="C109" s="154" t="s">
        <v>191</v>
      </c>
      <c r="D109" s="118" t="s">
        <v>241</v>
      </c>
      <c r="E109" s="118">
        <v>2003</v>
      </c>
      <c r="F109" s="183" t="s">
        <v>5</v>
      </c>
      <c r="G109" s="264" t="s">
        <v>246</v>
      </c>
      <c r="H109" s="168">
        <v>68.28621908127208</v>
      </c>
      <c r="I109" s="171">
        <v>75.04892367906065</v>
      </c>
      <c r="J109" s="170">
        <v>78.460543337645532</v>
      </c>
      <c r="K109" s="192" t="s">
        <v>246</v>
      </c>
      <c r="L109" s="198" t="s">
        <v>246</v>
      </c>
      <c r="M109" s="191" t="s">
        <v>246</v>
      </c>
      <c r="N109" s="264" t="s">
        <v>246</v>
      </c>
      <c r="O109" s="172">
        <f t="shared" si="0"/>
        <v>221.79568609797826</v>
      </c>
    </row>
    <row r="110" spans="2:15" ht="15.75">
      <c r="B110" s="155">
        <v>15</v>
      </c>
      <c r="C110" s="154" t="s">
        <v>351</v>
      </c>
      <c r="D110" s="119" t="s">
        <v>165</v>
      </c>
      <c r="E110" s="118">
        <v>2002</v>
      </c>
      <c r="F110" s="183" t="s">
        <v>5</v>
      </c>
      <c r="G110" s="264" t="s">
        <v>246</v>
      </c>
      <c r="H110" s="168">
        <v>48.639295265062131</v>
      </c>
      <c r="I110" s="171">
        <v>74.987779045136065</v>
      </c>
      <c r="J110" s="170">
        <v>96.730462519936196</v>
      </c>
      <c r="K110" s="192" t="s">
        <v>246</v>
      </c>
      <c r="L110" s="198" t="s">
        <v>246</v>
      </c>
      <c r="M110" s="191" t="s">
        <v>246</v>
      </c>
      <c r="N110" s="264" t="s">
        <v>246</v>
      </c>
      <c r="O110" s="172">
        <f t="shared" si="0"/>
        <v>220.35753683013439</v>
      </c>
    </row>
    <row r="111" spans="2:15" ht="15.75">
      <c r="B111" s="155">
        <v>16</v>
      </c>
      <c r="C111" s="154" t="s">
        <v>319</v>
      </c>
      <c r="D111" s="119" t="s">
        <v>165</v>
      </c>
      <c r="E111" s="118">
        <v>2001</v>
      </c>
      <c r="F111" s="183" t="s">
        <v>5</v>
      </c>
      <c r="G111" s="264" t="s">
        <v>246</v>
      </c>
      <c r="H111" s="168">
        <v>69.954751131221713</v>
      </c>
      <c r="I111" s="171">
        <v>85.064695009242158</v>
      </c>
      <c r="J111" s="170">
        <v>62.849740932642483</v>
      </c>
      <c r="K111" s="192" t="s">
        <v>246</v>
      </c>
      <c r="L111" s="198" t="s">
        <v>246</v>
      </c>
      <c r="M111" s="191" t="s">
        <v>246</v>
      </c>
      <c r="N111" s="264" t="s">
        <v>246</v>
      </c>
      <c r="O111" s="172">
        <f t="shared" si="0"/>
        <v>217.86918707310633</v>
      </c>
    </row>
    <row r="112" spans="2:15" ht="15.75">
      <c r="B112" s="155">
        <v>17</v>
      </c>
      <c r="C112" s="154" t="s">
        <v>315</v>
      </c>
      <c r="D112" s="119" t="s">
        <v>165</v>
      </c>
      <c r="E112" s="118">
        <v>2003</v>
      </c>
      <c r="F112" s="183" t="s">
        <v>5</v>
      </c>
      <c r="G112" s="264" t="s">
        <v>246</v>
      </c>
      <c r="H112" s="168">
        <v>71.823461091753771</v>
      </c>
      <c r="I112" s="171">
        <v>50.649350649350644</v>
      </c>
      <c r="J112" s="170">
        <v>95.211930926216624</v>
      </c>
      <c r="K112" s="192" t="s">
        <v>246</v>
      </c>
      <c r="L112" s="198" t="s">
        <v>246</v>
      </c>
      <c r="M112" s="191" t="s">
        <v>246</v>
      </c>
      <c r="N112" s="264" t="s">
        <v>246</v>
      </c>
      <c r="O112" s="172">
        <f t="shared" si="0"/>
        <v>217.68474266732102</v>
      </c>
    </row>
    <row r="113" spans="2:15" ht="15.75">
      <c r="B113" s="155">
        <v>18</v>
      </c>
      <c r="C113" s="154" t="s">
        <v>329</v>
      </c>
      <c r="D113" s="119" t="s">
        <v>165</v>
      </c>
      <c r="E113" s="118">
        <v>2003</v>
      </c>
      <c r="F113" s="183" t="s">
        <v>5</v>
      </c>
      <c r="G113" s="264" t="s">
        <v>246</v>
      </c>
      <c r="H113" s="168">
        <v>62.063428342031301</v>
      </c>
      <c r="I113" s="171">
        <v>83.113599422069711</v>
      </c>
      <c r="J113" s="170">
        <v>71.605667060212511</v>
      </c>
      <c r="K113" s="192" t="s">
        <v>246</v>
      </c>
      <c r="L113" s="198" t="s">
        <v>246</v>
      </c>
      <c r="M113" s="191" t="s">
        <v>246</v>
      </c>
      <c r="N113" s="264" t="s">
        <v>246</v>
      </c>
      <c r="O113" s="172">
        <f t="shared" si="0"/>
        <v>216.78269482431352</v>
      </c>
    </row>
    <row r="114" spans="2:15" ht="15.75">
      <c r="B114" s="155">
        <v>19</v>
      </c>
      <c r="C114" s="154" t="s">
        <v>323</v>
      </c>
      <c r="D114" s="119" t="s">
        <v>165</v>
      </c>
      <c r="E114" s="118">
        <v>2004</v>
      </c>
      <c r="F114" s="183" t="s">
        <v>5</v>
      </c>
      <c r="G114" s="264" t="s">
        <v>246</v>
      </c>
      <c r="H114" s="168">
        <v>67.911267296288145</v>
      </c>
      <c r="I114" s="171">
        <v>64.193053424466456</v>
      </c>
      <c r="J114" s="170">
        <v>83.82861091914306</v>
      </c>
      <c r="K114" s="192" t="s">
        <v>246</v>
      </c>
      <c r="L114" s="198" t="s">
        <v>246</v>
      </c>
      <c r="M114" s="191" t="s">
        <v>246</v>
      </c>
      <c r="N114" s="264" t="s">
        <v>246</v>
      </c>
      <c r="O114" s="172">
        <f t="shared" si="0"/>
        <v>215.93293163989767</v>
      </c>
    </row>
    <row r="115" spans="2:15" ht="15.75">
      <c r="B115" s="155">
        <v>20</v>
      </c>
      <c r="C115" s="154" t="s">
        <v>313</v>
      </c>
      <c r="D115" s="119" t="s">
        <v>165</v>
      </c>
      <c r="E115" s="118">
        <v>2004</v>
      </c>
      <c r="F115" s="183" t="s">
        <v>5</v>
      </c>
      <c r="G115" s="264" t="s">
        <v>246</v>
      </c>
      <c r="H115" s="168">
        <v>73.953599617316428</v>
      </c>
      <c r="I115" s="171">
        <v>60.688381906897007</v>
      </c>
      <c r="J115" s="170">
        <v>78.0064308681672</v>
      </c>
      <c r="K115" s="192" t="s">
        <v>246</v>
      </c>
      <c r="L115" s="198" t="s">
        <v>246</v>
      </c>
      <c r="M115" s="191" t="s">
        <v>246</v>
      </c>
      <c r="N115" s="277">
        <v>0</v>
      </c>
      <c r="O115" s="172">
        <f t="shared" si="0"/>
        <v>212.64841239238064</v>
      </c>
    </row>
    <row r="116" spans="2:15" ht="15.75">
      <c r="B116" s="155">
        <v>21</v>
      </c>
      <c r="C116" s="154" t="s">
        <v>326</v>
      </c>
      <c r="D116" s="119" t="s">
        <v>165</v>
      </c>
      <c r="E116" s="118">
        <v>2002</v>
      </c>
      <c r="F116" s="183" t="s">
        <v>5</v>
      </c>
      <c r="G116" s="264" t="s">
        <v>246</v>
      </c>
      <c r="H116" s="168">
        <v>65.89940323955669</v>
      </c>
      <c r="I116" s="171">
        <v>82.621184919210052</v>
      </c>
      <c r="J116" s="170">
        <v>63.44142259414226</v>
      </c>
      <c r="K116" s="192" t="s">
        <v>246</v>
      </c>
      <c r="L116" s="198" t="s">
        <v>246</v>
      </c>
      <c r="M116" s="191" t="s">
        <v>246</v>
      </c>
      <c r="N116" s="264" t="s">
        <v>246</v>
      </c>
      <c r="O116" s="172">
        <f t="shared" si="0"/>
        <v>211.96201075290901</v>
      </c>
    </row>
    <row r="117" spans="2:15" ht="15.75">
      <c r="B117" s="155">
        <v>22</v>
      </c>
      <c r="C117" s="154" t="s">
        <v>306</v>
      </c>
      <c r="D117" s="119" t="s">
        <v>165</v>
      </c>
      <c r="E117" s="118">
        <v>2004</v>
      </c>
      <c r="F117" s="183" t="s">
        <v>5</v>
      </c>
      <c r="G117" s="264" t="s">
        <v>246</v>
      </c>
      <c r="H117" s="168">
        <v>83.658008658008654</v>
      </c>
      <c r="I117" s="171">
        <v>53.196162293376489</v>
      </c>
      <c r="J117" s="170">
        <v>71.14369501466274</v>
      </c>
      <c r="K117" s="192" t="s">
        <v>246</v>
      </c>
      <c r="L117" s="198" t="s">
        <v>246</v>
      </c>
      <c r="M117" s="191" t="s">
        <v>246</v>
      </c>
      <c r="N117" s="277">
        <v>72.28</v>
      </c>
      <c r="O117" s="172">
        <f t="shared" si="0"/>
        <v>207.99786596604787</v>
      </c>
    </row>
    <row r="118" spans="2:15" ht="15.75">
      <c r="B118" s="155">
        <v>23</v>
      </c>
      <c r="C118" s="154" t="s">
        <v>334</v>
      </c>
      <c r="D118" s="119" t="s">
        <v>165</v>
      </c>
      <c r="E118" s="118">
        <v>2003</v>
      </c>
      <c r="F118" s="183" t="s">
        <v>5</v>
      </c>
      <c r="G118" s="264" t="s">
        <v>246</v>
      </c>
      <c r="H118" s="168">
        <v>59.78344934261407</v>
      </c>
      <c r="I118" s="171">
        <v>81.624689606243336</v>
      </c>
      <c r="J118" s="170">
        <v>66.32039365773646</v>
      </c>
      <c r="K118" s="192" t="s">
        <v>246</v>
      </c>
      <c r="L118" s="198" t="s">
        <v>246</v>
      </c>
      <c r="M118" s="191" t="s">
        <v>246</v>
      </c>
      <c r="N118" s="264" t="s">
        <v>246</v>
      </c>
      <c r="O118" s="172">
        <f t="shared" si="0"/>
        <v>207.72853260659389</v>
      </c>
    </row>
    <row r="119" spans="2:15" ht="15.75">
      <c r="B119" s="155">
        <v>24</v>
      </c>
      <c r="C119" s="154" t="s">
        <v>390</v>
      </c>
      <c r="D119" s="119" t="s">
        <v>165</v>
      </c>
      <c r="E119" s="118">
        <v>2003</v>
      </c>
      <c r="F119" s="183" t="s">
        <v>5</v>
      </c>
      <c r="G119" s="264" t="s">
        <v>246</v>
      </c>
      <c r="H119" s="168">
        <v>69.828364950316171</v>
      </c>
      <c r="I119" s="171">
        <v>58.781453570060037</v>
      </c>
      <c r="J119" s="170">
        <v>77.458492975734359</v>
      </c>
      <c r="K119" s="192" t="s">
        <v>246</v>
      </c>
      <c r="L119" s="198" t="s">
        <v>246</v>
      </c>
      <c r="M119" s="191" t="s">
        <v>246</v>
      </c>
      <c r="N119" s="264" t="s">
        <v>246</v>
      </c>
      <c r="O119" s="172">
        <f t="shared" si="0"/>
        <v>206.0683114961106</v>
      </c>
    </row>
    <row r="120" spans="2:15" ht="15.75">
      <c r="B120" s="155">
        <v>25</v>
      </c>
      <c r="C120" s="154" t="s">
        <v>320</v>
      </c>
      <c r="D120" s="119" t="s">
        <v>165</v>
      </c>
      <c r="E120" s="118">
        <v>2004</v>
      </c>
      <c r="F120" s="183" t="s">
        <v>5</v>
      </c>
      <c r="G120" s="264" t="s">
        <v>246</v>
      </c>
      <c r="H120" s="168">
        <v>69.875706214689245</v>
      </c>
      <c r="I120" s="171">
        <v>56.765757986924882</v>
      </c>
      <c r="J120" s="170">
        <v>77.162849872773549</v>
      </c>
      <c r="K120" s="192" t="s">
        <v>246</v>
      </c>
      <c r="L120" s="198" t="s">
        <v>246</v>
      </c>
      <c r="M120" s="191" t="s">
        <v>246</v>
      </c>
      <c r="N120" s="277">
        <v>0</v>
      </c>
      <c r="O120" s="172">
        <f t="shared" si="0"/>
        <v>203.80431407438766</v>
      </c>
    </row>
    <row r="121" spans="2:15" ht="15.75">
      <c r="B121" s="155">
        <v>26</v>
      </c>
      <c r="C121" s="154" t="s">
        <v>312</v>
      </c>
      <c r="D121" s="119" t="s">
        <v>165</v>
      </c>
      <c r="E121" s="118">
        <v>2002</v>
      </c>
      <c r="F121" s="183" t="s">
        <v>5</v>
      </c>
      <c r="G121" s="264" t="s">
        <v>246</v>
      </c>
      <c r="H121" s="168">
        <v>74.704034791012319</v>
      </c>
      <c r="I121" s="171">
        <v>71.128284389489949</v>
      </c>
      <c r="J121" s="170">
        <v>57.542694497153711</v>
      </c>
      <c r="K121" s="192" t="s">
        <v>246</v>
      </c>
      <c r="L121" s="198" t="s">
        <v>246</v>
      </c>
      <c r="M121" s="191" t="s">
        <v>246</v>
      </c>
      <c r="N121" s="264" t="s">
        <v>246</v>
      </c>
      <c r="O121" s="172">
        <f t="shared" si="0"/>
        <v>203.375013677656</v>
      </c>
    </row>
    <row r="122" spans="2:15" ht="15.75">
      <c r="B122" s="155">
        <v>27</v>
      </c>
      <c r="C122" s="154" t="s">
        <v>342</v>
      </c>
      <c r="D122" s="119" t="s">
        <v>165</v>
      </c>
      <c r="E122" s="118">
        <v>2002</v>
      </c>
      <c r="F122" s="183" t="s">
        <v>5</v>
      </c>
      <c r="G122" s="264" t="s">
        <v>246</v>
      </c>
      <c r="H122" s="168">
        <v>53.886371558034149</v>
      </c>
      <c r="I122" s="171">
        <v>66.416510318949335</v>
      </c>
      <c r="J122" s="170">
        <v>79.645436638214051</v>
      </c>
      <c r="K122" s="192" t="s">
        <v>246</v>
      </c>
      <c r="L122" s="198" t="s">
        <v>246</v>
      </c>
      <c r="M122" s="191" t="s">
        <v>246</v>
      </c>
      <c r="N122" s="264" t="s">
        <v>246</v>
      </c>
      <c r="O122" s="172">
        <f t="shared" si="0"/>
        <v>199.94831851519754</v>
      </c>
    </row>
    <row r="123" spans="2:15" ht="15.75">
      <c r="B123" s="155">
        <v>28</v>
      </c>
      <c r="C123" s="154" t="s">
        <v>322</v>
      </c>
      <c r="D123" s="119" t="s">
        <v>165</v>
      </c>
      <c r="E123" s="118">
        <v>2002</v>
      </c>
      <c r="F123" s="183" t="s">
        <v>5</v>
      </c>
      <c r="G123" s="264" t="s">
        <v>246</v>
      </c>
      <c r="H123" s="168">
        <v>68.665334221630005</v>
      </c>
      <c r="I123" s="171">
        <v>62.757398063548344</v>
      </c>
      <c r="J123" s="170">
        <v>67.538975501113583</v>
      </c>
      <c r="K123" s="192" t="s">
        <v>246</v>
      </c>
      <c r="L123" s="198" t="s">
        <v>246</v>
      </c>
      <c r="M123" s="191" t="s">
        <v>246</v>
      </c>
      <c r="N123" s="264" t="s">
        <v>246</v>
      </c>
      <c r="O123" s="172">
        <f t="shared" si="0"/>
        <v>198.96170778629192</v>
      </c>
    </row>
    <row r="124" spans="2:15" ht="15.75">
      <c r="B124" s="155">
        <v>29</v>
      </c>
      <c r="C124" s="154" t="s">
        <v>347</v>
      </c>
      <c r="D124" s="119" t="s">
        <v>165</v>
      </c>
      <c r="E124" s="118">
        <v>2003</v>
      </c>
      <c r="F124" s="183" t="s">
        <v>5</v>
      </c>
      <c r="G124" s="264" t="s">
        <v>246</v>
      </c>
      <c r="H124" s="168">
        <v>51.031523353688726</v>
      </c>
      <c r="I124" s="171">
        <v>65.950128976784185</v>
      </c>
      <c r="J124" s="170">
        <v>79.436804191224624</v>
      </c>
      <c r="K124" s="192" t="s">
        <v>246</v>
      </c>
      <c r="L124" s="198" t="s">
        <v>246</v>
      </c>
      <c r="M124" s="191" t="s">
        <v>246</v>
      </c>
      <c r="N124" s="264" t="s">
        <v>246</v>
      </c>
      <c r="O124" s="172">
        <f t="shared" si="0"/>
        <v>196.41845652169752</v>
      </c>
    </row>
    <row r="125" spans="2:15" ht="15.75">
      <c r="B125" s="155">
        <v>30</v>
      </c>
      <c r="C125" s="154" t="s">
        <v>332</v>
      </c>
      <c r="D125" s="119" t="s">
        <v>165</v>
      </c>
      <c r="E125" s="118">
        <v>2002</v>
      </c>
      <c r="F125" s="183" t="s">
        <v>5</v>
      </c>
      <c r="G125" s="264" t="s">
        <v>246</v>
      </c>
      <c r="H125" s="168">
        <v>60.00388123423248</v>
      </c>
      <c r="I125" s="171">
        <v>60.172594142259413</v>
      </c>
      <c r="J125" s="170">
        <v>69.953863898500572</v>
      </c>
      <c r="K125" s="192" t="s">
        <v>246</v>
      </c>
      <c r="L125" s="198" t="s">
        <v>246</v>
      </c>
      <c r="M125" s="191" t="s">
        <v>246</v>
      </c>
      <c r="N125" s="264" t="s">
        <v>246</v>
      </c>
      <c r="O125" s="172">
        <f t="shared" si="0"/>
        <v>190.13033927499248</v>
      </c>
    </row>
    <row r="126" spans="2:15" ht="15.75">
      <c r="B126" s="155">
        <v>31</v>
      </c>
      <c r="C126" s="154" t="s">
        <v>345</v>
      </c>
      <c r="D126" s="119" t="s">
        <v>165</v>
      </c>
      <c r="E126" s="118">
        <v>2002</v>
      </c>
      <c r="F126" s="183" t="s">
        <v>5</v>
      </c>
      <c r="G126" s="264" t="s">
        <v>246</v>
      </c>
      <c r="H126" s="168">
        <v>52.881819736617061</v>
      </c>
      <c r="I126" s="171">
        <v>49.962001954185219</v>
      </c>
      <c r="J126" s="170">
        <v>86.334519572953738</v>
      </c>
      <c r="K126" s="192" t="s">
        <v>246</v>
      </c>
      <c r="L126" s="198" t="s">
        <v>246</v>
      </c>
      <c r="M126" s="191" t="s">
        <v>246</v>
      </c>
      <c r="N126" s="264" t="s">
        <v>246</v>
      </c>
      <c r="O126" s="172">
        <f t="shared" si="0"/>
        <v>189.17834126375601</v>
      </c>
    </row>
    <row r="127" spans="2:15" ht="15.75">
      <c r="B127" s="155">
        <v>32</v>
      </c>
      <c r="C127" s="154" t="s">
        <v>346</v>
      </c>
      <c r="D127" s="119" t="s">
        <v>165</v>
      </c>
      <c r="E127" s="118">
        <v>2002</v>
      </c>
      <c r="F127" s="183" t="s">
        <v>5</v>
      </c>
      <c r="G127" s="264" t="s">
        <v>246</v>
      </c>
      <c r="H127" s="168">
        <v>51.141250413496522</v>
      </c>
      <c r="I127" s="171">
        <v>69.016196760647873</v>
      </c>
      <c r="J127" s="170">
        <v>60.559161258112823</v>
      </c>
      <c r="K127" s="192" t="s">
        <v>246</v>
      </c>
      <c r="L127" s="198" t="s">
        <v>246</v>
      </c>
      <c r="M127" s="191" t="s">
        <v>246</v>
      </c>
      <c r="N127" s="264" t="s">
        <v>246</v>
      </c>
      <c r="O127" s="172">
        <f t="shared" si="0"/>
        <v>180.7166084322572</v>
      </c>
    </row>
    <row r="128" spans="2:15" ht="15.75">
      <c r="B128" s="155">
        <v>33</v>
      </c>
      <c r="C128" s="154" t="s">
        <v>350</v>
      </c>
      <c r="D128" s="119" t="s">
        <v>165</v>
      </c>
      <c r="E128" s="118">
        <v>2004</v>
      </c>
      <c r="F128" s="183" t="s">
        <v>21</v>
      </c>
      <c r="G128" s="264" t="s">
        <v>246</v>
      </c>
      <c r="H128" s="168">
        <v>48.73896595208069</v>
      </c>
      <c r="I128" s="171">
        <v>54.753123140987512</v>
      </c>
      <c r="J128" s="170">
        <v>76.626658243840808</v>
      </c>
      <c r="K128" s="192" t="s">
        <v>246</v>
      </c>
      <c r="L128" s="198" t="s">
        <v>246</v>
      </c>
      <c r="M128" s="191" t="s">
        <v>246</v>
      </c>
      <c r="N128" s="277">
        <v>0</v>
      </c>
      <c r="O128" s="172">
        <f t="shared" si="0"/>
        <v>180.118747336909</v>
      </c>
    </row>
    <row r="129" spans="2:15" ht="15.75">
      <c r="B129" s="155">
        <v>34</v>
      </c>
      <c r="C129" s="154" t="s">
        <v>338</v>
      </c>
      <c r="D129" s="119" t="s">
        <v>165</v>
      </c>
      <c r="E129" s="118">
        <v>2004</v>
      </c>
      <c r="F129" s="183" t="s">
        <v>26</v>
      </c>
      <c r="G129" s="264" t="s">
        <v>246</v>
      </c>
      <c r="H129" s="168">
        <v>55.591513843941023</v>
      </c>
      <c r="I129" s="171">
        <v>51.615074024226118</v>
      </c>
      <c r="J129" s="170">
        <v>72.634730538922156</v>
      </c>
      <c r="K129" s="192" t="s">
        <v>246</v>
      </c>
      <c r="L129" s="198" t="s">
        <v>246</v>
      </c>
      <c r="M129" s="191" t="s">
        <v>246</v>
      </c>
      <c r="N129" s="277">
        <v>0</v>
      </c>
      <c r="O129" s="172">
        <f t="shared" si="0"/>
        <v>179.84131840708929</v>
      </c>
    </row>
    <row r="130" spans="2:15" ht="15.75">
      <c r="B130" s="155">
        <v>35</v>
      </c>
      <c r="C130" s="154" t="s">
        <v>336</v>
      </c>
      <c r="D130" s="119" t="s">
        <v>165</v>
      </c>
      <c r="E130" s="118">
        <v>2001</v>
      </c>
      <c r="F130" s="183" t="s">
        <v>5</v>
      </c>
      <c r="G130" s="264" t="s">
        <v>246</v>
      </c>
      <c r="H130" s="168">
        <v>57.365491651205936</v>
      </c>
      <c r="I130" s="171">
        <v>56.314243759177671</v>
      </c>
      <c r="J130" s="170">
        <v>56.339990710636314</v>
      </c>
      <c r="K130" s="192" t="s">
        <v>246</v>
      </c>
      <c r="L130" s="198" t="s">
        <v>246</v>
      </c>
      <c r="M130" s="191" t="s">
        <v>246</v>
      </c>
      <c r="N130" s="264" t="s">
        <v>246</v>
      </c>
      <c r="O130" s="172">
        <f t="shared" si="0"/>
        <v>170.01972612101991</v>
      </c>
    </row>
    <row r="131" spans="2:15" ht="15.75">
      <c r="B131" s="155">
        <v>36</v>
      </c>
      <c r="C131" s="154" t="s">
        <v>356</v>
      </c>
      <c r="D131" s="119" t="s">
        <v>165</v>
      </c>
      <c r="E131" s="118">
        <v>2003</v>
      </c>
      <c r="F131" s="167" t="s">
        <v>33</v>
      </c>
      <c r="G131" s="264" t="s">
        <v>246</v>
      </c>
      <c r="H131" s="168">
        <v>0</v>
      </c>
      <c r="I131" s="171">
        <v>80.539026951347566</v>
      </c>
      <c r="J131" s="170">
        <v>87.078248384781048</v>
      </c>
      <c r="K131" s="192" t="s">
        <v>246</v>
      </c>
      <c r="L131" s="198" t="s">
        <v>246</v>
      </c>
      <c r="M131" s="191" t="s">
        <v>246</v>
      </c>
      <c r="N131" s="264" t="s">
        <v>246</v>
      </c>
      <c r="O131" s="172">
        <f>SUM(I131+J131)</f>
        <v>167.61727533612861</v>
      </c>
    </row>
    <row r="132" spans="2:15" ht="15.75">
      <c r="B132" s="155">
        <v>37</v>
      </c>
      <c r="C132" s="154" t="s">
        <v>343</v>
      </c>
      <c r="D132" s="119" t="s">
        <v>165</v>
      </c>
      <c r="E132" s="118">
        <v>2003</v>
      </c>
      <c r="F132" s="183" t="s">
        <v>5</v>
      </c>
      <c r="G132" s="264" t="s">
        <v>246</v>
      </c>
      <c r="H132" s="168">
        <v>53.310344827586199</v>
      </c>
      <c r="I132" s="171">
        <v>51.17882562277579</v>
      </c>
      <c r="J132" s="170">
        <v>62.365038560411314</v>
      </c>
      <c r="K132" s="192" t="s">
        <v>246</v>
      </c>
      <c r="L132" s="198" t="s">
        <v>246</v>
      </c>
      <c r="M132" s="191" t="s">
        <v>246</v>
      </c>
      <c r="N132" s="264" t="s">
        <v>246</v>
      </c>
      <c r="O132" s="172">
        <f>SUM(H132+I132+J132)</f>
        <v>166.8542090107733</v>
      </c>
    </row>
    <row r="133" spans="2:15" ht="15.75">
      <c r="B133" s="155">
        <v>38</v>
      </c>
      <c r="C133" s="154" t="s">
        <v>308</v>
      </c>
      <c r="D133" s="119" t="s">
        <v>165</v>
      </c>
      <c r="E133" s="118">
        <v>2004</v>
      </c>
      <c r="F133" s="183" t="s">
        <v>5</v>
      </c>
      <c r="G133" s="264" t="s">
        <v>246</v>
      </c>
      <c r="H133" s="168">
        <v>76.120137863121613</v>
      </c>
      <c r="I133" s="171">
        <v>0</v>
      </c>
      <c r="J133" s="170">
        <v>86.581013561741599</v>
      </c>
      <c r="K133" s="192" t="s">
        <v>246</v>
      </c>
      <c r="L133" s="198" t="s">
        <v>246</v>
      </c>
      <c r="M133" s="191" t="s">
        <v>246</v>
      </c>
      <c r="N133" s="264" t="s">
        <v>246</v>
      </c>
      <c r="O133" s="172">
        <f>SUM(H133+J133)</f>
        <v>162.70115142486321</v>
      </c>
    </row>
    <row r="134" spans="2:15" ht="15.75">
      <c r="B134" s="155">
        <v>39</v>
      </c>
      <c r="C134" s="154" t="s">
        <v>307</v>
      </c>
      <c r="D134" s="119" t="s">
        <v>165</v>
      </c>
      <c r="E134" s="118">
        <v>2004</v>
      </c>
      <c r="F134" s="183" t="s">
        <v>5</v>
      </c>
      <c r="G134" s="264" t="s">
        <v>246</v>
      </c>
      <c r="H134" s="168">
        <v>79.711265790152098</v>
      </c>
      <c r="I134" s="171">
        <v>0</v>
      </c>
      <c r="J134" s="170">
        <v>76.967005076142129</v>
      </c>
      <c r="K134" s="192" t="s">
        <v>246</v>
      </c>
      <c r="L134" s="198" t="s">
        <v>246</v>
      </c>
      <c r="M134" s="191" t="s">
        <v>246</v>
      </c>
      <c r="N134" s="264" t="s">
        <v>246</v>
      </c>
      <c r="O134" s="172">
        <f>SUM(H134+J134)</f>
        <v>156.67827086629421</v>
      </c>
    </row>
    <row r="135" spans="2:15" ht="15.75">
      <c r="B135" s="155">
        <v>40</v>
      </c>
      <c r="C135" s="154" t="s">
        <v>318</v>
      </c>
      <c r="D135" s="119" t="s">
        <v>165</v>
      </c>
      <c r="E135" s="118">
        <v>2003</v>
      </c>
      <c r="F135" s="183" t="s">
        <v>5</v>
      </c>
      <c r="G135" s="264" t="s">
        <v>246</v>
      </c>
      <c r="H135" s="168">
        <v>70.819972514887766</v>
      </c>
      <c r="I135" s="171">
        <v>0</v>
      </c>
      <c r="J135" s="170">
        <v>83.196159122085049</v>
      </c>
      <c r="K135" s="192" t="s">
        <v>246</v>
      </c>
      <c r="L135" s="198" t="s">
        <v>246</v>
      </c>
      <c r="M135" s="191" t="s">
        <v>246</v>
      </c>
      <c r="N135" s="264" t="s">
        <v>246</v>
      </c>
      <c r="O135" s="172">
        <f>SUM(H135+J135)</f>
        <v>154.01613163697283</v>
      </c>
    </row>
    <row r="136" spans="2:15" ht="15.75">
      <c r="B136" s="155">
        <v>41</v>
      </c>
      <c r="C136" s="154" t="s">
        <v>310</v>
      </c>
      <c r="D136" s="119" t="s">
        <v>165</v>
      </c>
      <c r="E136" s="118">
        <v>2003</v>
      </c>
      <c r="F136" s="183" t="s">
        <v>5</v>
      </c>
      <c r="G136" s="264" t="s">
        <v>246</v>
      </c>
      <c r="H136" s="168">
        <v>75.304432537749634</v>
      </c>
      <c r="I136" s="171">
        <v>76.280457483838887</v>
      </c>
      <c r="J136" s="170">
        <v>0</v>
      </c>
      <c r="K136" s="192" t="s">
        <v>246</v>
      </c>
      <c r="L136" s="198" t="s">
        <v>246</v>
      </c>
      <c r="M136" s="191" t="s">
        <v>246</v>
      </c>
      <c r="N136" s="264" t="s">
        <v>246</v>
      </c>
      <c r="O136" s="172">
        <f>SUM(H136+I136)</f>
        <v>151.58489002158854</v>
      </c>
    </row>
    <row r="137" spans="2:15" ht="15.75">
      <c r="B137" s="155">
        <v>42</v>
      </c>
      <c r="C137" s="154" t="s">
        <v>331</v>
      </c>
      <c r="D137" s="119" t="s">
        <v>165</v>
      </c>
      <c r="E137" s="118">
        <v>2003</v>
      </c>
      <c r="F137" s="183" t="s">
        <v>5</v>
      </c>
      <c r="G137" s="264" t="s">
        <v>246</v>
      </c>
      <c r="H137" s="168">
        <v>61.034346624555859</v>
      </c>
      <c r="I137" s="171">
        <v>0</v>
      </c>
      <c r="J137" s="170">
        <v>86.891117478510012</v>
      </c>
      <c r="K137" s="192" t="s">
        <v>246</v>
      </c>
      <c r="L137" s="198" t="s">
        <v>246</v>
      </c>
      <c r="M137" s="191" t="s">
        <v>246</v>
      </c>
      <c r="N137" s="264" t="s">
        <v>246</v>
      </c>
      <c r="O137" s="172">
        <f>SUM(H137+J137)</f>
        <v>147.92546410306588</v>
      </c>
    </row>
    <row r="138" spans="2:15" ht="15.75">
      <c r="B138" s="155">
        <v>43</v>
      </c>
      <c r="C138" s="154" t="s">
        <v>311</v>
      </c>
      <c r="D138" s="119" t="s">
        <v>165</v>
      </c>
      <c r="E138" s="118">
        <v>2003</v>
      </c>
      <c r="F138" s="183" t="s">
        <v>5</v>
      </c>
      <c r="G138" s="264" t="s">
        <v>246</v>
      </c>
      <c r="H138" s="168">
        <v>74.97575169738117</v>
      </c>
      <c r="I138" s="171">
        <v>0</v>
      </c>
      <c r="J138" s="170">
        <v>67.202216066481995</v>
      </c>
      <c r="K138" s="192" t="s">
        <v>246</v>
      </c>
      <c r="L138" s="198" t="s">
        <v>246</v>
      </c>
      <c r="M138" s="191" t="s">
        <v>246</v>
      </c>
      <c r="N138" s="264" t="s">
        <v>246</v>
      </c>
      <c r="O138" s="172">
        <f>SUM(H138+J138)</f>
        <v>142.17796776386317</v>
      </c>
    </row>
    <row r="139" spans="2:15" ht="15.75">
      <c r="B139" s="155">
        <v>44</v>
      </c>
      <c r="C139" s="154" t="s">
        <v>328</v>
      </c>
      <c r="D139" s="119" t="s">
        <v>165</v>
      </c>
      <c r="E139" s="118">
        <v>2003</v>
      </c>
      <c r="F139" s="183" t="s">
        <v>5</v>
      </c>
      <c r="G139" s="264" t="s">
        <v>246</v>
      </c>
      <c r="H139" s="168">
        <v>62.858304533441753</v>
      </c>
      <c r="I139" s="171">
        <v>0</v>
      </c>
      <c r="J139" s="170">
        <v>78.359173126614976</v>
      </c>
      <c r="K139" s="192" t="s">
        <v>246</v>
      </c>
      <c r="L139" s="198" t="s">
        <v>246</v>
      </c>
      <c r="M139" s="191" t="s">
        <v>246</v>
      </c>
      <c r="N139" s="264" t="s">
        <v>246</v>
      </c>
      <c r="O139" s="172">
        <f>SUM(H139+J139)</f>
        <v>141.21747766005672</v>
      </c>
    </row>
    <row r="140" spans="2:15" ht="15.75">
      <c r="B140" s="155">
        <v>45</v>
      </c>
      <c r="C140" s="154" t="s">
        <v>352</v>
      </c>
      <c r="D140" s="119" t="s">
        <v>165</v>
      </c>
      <c r="E140" s="118">
        <v>2004</v>
      </c>
      <c r="F140" s="183" t="s">
        <v>5</v>
      </c>
      <c r="G140" s="264" t="s">
        <v>246</v>
      </c>
      <c r="H140" s="168">
        <v>47.554598585050748</v>
      </c>
      <c r="I140" s="171">
        <v>92.335473515248793</v>
      </c>
      <c r="J140" s="170">
        <v>0</v>
      </c>
      <c r="K140" s="192" t="s">
        <v>246</v>
      </c>
      <c r="L140" s="198" t="s">
        <v>246</v>
      </c>
      <c r="M140" s="191" t="s">
        <v>246</v>
      </c>
      <c r="N140" s="264" t="s">
        <v>246</v>
      </c>
      <c r="O140" s="172">
        <f>SUM(H140+I140)</f>
        <v>139.89007210029953</v>
      </c>
    </row>
    <row r="141" spans="2:15" ht="15.75">
      <c r="B141" s="155">
        <v>46</v>
      </c>
      <c r="C141" s="154" t="s">
        <v>355</v>
      </c>
      <c r="D141" s="119" t="s">
        <v>165</v>
      </c>
      <c r="E141" s="118">
        <v>2003</v>
      </c>
      <c r="F141" s="183" t="s">
        <v>5</v>
      </c>
      <c r="G141" s="264" t="s">
        <v>246</v>
      </c>
      <c r="H141" s="168">
        <v>0</v>
      </c>
      <c r="I141" s="171">
        <v>72.188235294117646</v>
      </c>
      <c r="J141" s="170">
        <v>64.970540974825923</v>
      </c>
      <c r="K141" s="192" t="s">
        <v>246</v>
      </c>
      <c r="L141" s="198" t="s">
        <v>246</v>
      </c>
      <c r="M141" s="191" t="s">
        <v>246</v>
      </c>
      <c r="N141" s="264" t="s">
        <v>246</v>
      </c>
      <c r="O141" s="172">
        <f>SUM(I141+J141)</f>
        <v>137.15877626894357</v>
      </c>
    </row>
    <row r="142" spans="2:15" ht="15.75">
      <c r="B142" s="155">
        <v>47</v>
      </c>
      <c r="C142" s="154" t="s">
        <v>316</v>
      </c>
      <c r="D142" s="119" t="s">
        <v>165</v>
      </c>
      <c r="E142" s="118">
        <v>2002</v>
      </c>
      <c r="F142" s="183" t="s">
        <v>5</v>
      </c>
      <c r="G142" s="264" t="s">
        <v>246</v>
      </c>
      <c r="H142" s="168">
        <v>71.031472547668272</v>
      </c>
      <c r="I142" s="171">
        <v>0</v>
      </c>
      <c r="J142" s="170">
        <v>65.28525296017223</v>
      </c>
      <c r="K142" s="192" t="s">
        <v>246</v>
      </c>
      <c r="L142" s="198" t="s">
        <v>246</v>
      </c>
      <c r="M142" s="191" t="s">
        <v>246</v>
      </c>
      <c r="N142" s="264" t="s">
        <v>246</v>
      </c>
      <c r="O142" s="172">
        <f>SUM(H142+J142)</f>
        <v>136.31672550784049</v>
      </c>
    </row>
    <row r="143" spans="2:15" ht="15.75">
      <c r="B143" s="155">
        <v>48</v>
      </c>
      <c r="C143" s="141" t="s">
        <v>391</v>
      </c>
      <c r="D143" s="118" t="s">
        <v>242</v>
      </c>
      <c r="E143" s="118">
        <v>2004</v>
      </c>
      <c r="F143" s="183" t="s">
        <v>14</v>
      </c>
      <c r="G143" s="264" t="s">
        <v>246</v>
      </c>
      <c r="H143" s="192" t="s">
        <v>246</v>
      </c>
      <c r="I143" s="198" t="s">
        <v>246</v>
      </c>
      <c r="J143" s="191" t="s">
        <v>246</v>
      </c>
      <c r="K143" s="168">
        <v>0</v>
      </c>
      <c r="L143" s="171">
        <v>0</v>
      </c>
      <c r="M143" s="170">
        <v>60.115886045388699</v>
      </c>
      <c r="N143" s="277">
        <v>76.150000000000006</v>
      </c>
      <c r="O143" s="172">
        <f>SUM(M143+N143)</f>
        <v>136.2658860453887</v>
      </c>
    </row>
    <row r="144" spans="2:15" ht="15.75">
      <c r="B144" s="155">
        <v>49</v>
      </c>
      <c r="C144" s="154" t="s">
        <v>317</v>
      </c>
      <c r="D144" s="119" t="s">
        <v>165</v>
      </c>
      <c r="E144" s="118">
        <v>2002</v>
      </c>
      <c r="F144" s="183" t="s">
        <v>5</v>
      </c>
      <c r="G144" s="264" t="s">
        <v>246</v>
      </c>
      <c r="H144" s="168">
        <v>70.933700389997682</v>
      </c>
      <c r="I144" s="171">
        <v>0</v>
      </c>
      <c r="J144" s="170">
        <v>65.14500537056928</v>
      </c>
      <c r="K144" s="192" t="s">
        <v>246</v>
      </c>
      <c r="L144" s="198" t="s">
        <v>246</v>
      </c>
      <c r="M144" s="191" t="s">
        <v>246</v>
      </c>
      <c r="N144" s="264" t="s">
        <v>246</v>
      </c>
      <c r="O144" s="172">
        <f>SUM(H144+J144)</f>
        <v>136.07870576056695</v>
      </c>
    </row>
    <row r="145" spans="2:15" ht="15.75">
      <c r="B145" s="155">
        <v>50</v>
      </c>
      <c r="C145" s="154" t="s">
        <v>340</v>
      </c>
      <c r="D145" s="119" t="s">
        <v>165</v>
      </c>
      <c r="E145" s="118">
        <v>2005</v>
      </c>
      <c r="F145" s="183" t="s">
        <v>5</v>
      </c>
      <c r="G145" s="264" t="s">
        <v>246</v>
      </c>
      <c r="H145" s="168">
        <v>54.532627865961189</v>
      </c>
      <c r="I145" s="171">
        <v>0</v>
      </c>
      <c r="J145" s="170">
        <v>74.969097651421507</v>
      </c>
      <c r="K145" s="192" t="s">
        <v>246</v>
      </c>
      <c r="L145" s="198" t="s">
        <v>246</v>
      </c>
      <c r="M145" s="191" t="s">
        <v>246</v>
      </c>
      <c r="N145" s="264" t="s">
        <v>246</v>
      </c>
      <c r="O145" s="172">
        <f>SUM(H145+J145)</f>
        <v>129.50172551738268</v>
      </c>
    </row>
    <row r="146" spans="2:15" ht="15.75">
      <c r="B146" s="155">
        <v>51</v>
      </c>
      <c r="C146" s="154" t="s">
        <v>324</v>
      </c>
      <c r="D146" s="119" t="s">
        <v>165</v>
      </c>
      <c r="E146" s="118">
        <v>2003</v>
      </c>
      <c r="F146" s="183" t="s">
        <v>5</v>
      </c>
      <c r="G146" s="264" t="s">
        <v>246</v>
      </c>
      <c r="H146" s="168">
        <v>67.246628969116998</v>
      </c>
      <c r="I146" s="171">
        <v>57.160601167556827</v>
      </c>
      <c r="J146" s="170">
        <v>0</v>
      </c>
      <c r="K146" s="192" t="s">
        <v>246</v>
      </c>
      <c r="L146" s="198" t="s">
        <v>246</v>
      </c>
      <c r="M146" s="191" t="s">
        <v>246</v>
      </c>
      <c r="N146" s="264" t="s">
        <v>246</v>
      </c>
      <c r="O146" s="172">
        <f>SUM(H146+I146)</f>
        <v>124.40723013667383</v>
      </c>
    </row>
    <row r="147" spans="2:15" ht="15.75">
      <c r="B147" s="155">
        <v>52</v>
      </c>
      <c r="C147" s="154" t="s">
        <v>330</v>
      </c>
      <c r="D147" s="119" t="s">
        <v>165</v>
      </c>
      <c r="E147" s="118">
        <v>2003</v>
      </c>
      <c r="F147" s="183" t="s">
        <v>5</v>
      </c>
      <c r="G147" s="264" t="s">
        <v>246</v>
      </c>
      <c r="H147" s="168">
        <v>61.507857569126713</v>
      </c>
      <c r="I147" s="171">
        <v>0</v>
      </c>
      <c r="J147" s="170">
        <v>62.784679089026909</v>
      </c>
      <c r="K147" s="192" t="s">
        <v>246</v>
      </c>
      <c r="L147" s="198" t="s">
        <v>246</v>
      </c>
      <c r="M147" s="191" t="s">
        <v>246</v>
      </c>
      <c r="N147" s="264" t="s">
        <v>246</v>
      </c>
      <c r="O147" s="172">
        <f>SUM(H147+J147)</f>
        <v>124.29253665815362</v>
      </c>
    </row>
    <row r="148" spans="2:15" ht="15.75">
      <c r="B148" s="155">
        <v>53</v>
      </c>
      <c r="C148" s="154" t="s">
        <v>339</v>
      </c>
      <c r="D148" s="119" t="s">
        <v>165</v>
      </c>
      <c r="E148" s="118">
        <v>2003</v>
      </c>
      <c r="F148" s="183" t="s">
        <v>5</v>
      </c>
      <c r="G148" s="264" t="s">
        <v>246</v>
      </c>
      <c r="H148" s="168">
        <v>54.978662873399706</v>
      </c>
      <c r="I148" s="171">
        <v>0</v>
      </c>
      <c r="J148" s="170">
        <v>65.040214477211805</v>
      </c>
      <c r="K148" s="192" t="s">
        <v>246</v>
      </c>
      <c r="L148" s="198" t="s">
        <v>246</v>
      </c>
      <c r="M148" s="191" t="s">
        <v>246</v>
      </c>
      <c r="N148" s="264" t="s">
        <v>246</v>
      </c>
      <c r="O148" s="172">
        <f>SUM(H148+J148)</f>
        <v>120.01887735061152</v>
      </c>
    </row>
    <row r="149" spans="2:15" ht="15.75">
      <c r="B149" s="155">
        <v>54</v>
      </c>
      <c r="C149" s="154" t="s">
        <v>335</v>
      </c>
      <c r="D149" s="119" t="s">
        <v>165</v>
      </c>
      <c r="E149" s="118">
        <v>2003</v>
      </c>
      <c r="F149" s="183" t="s">
        <v>5</v>
      </c>
      <c r="G149" s="264" t="s">
        <v>246</v>
      </c>
      <c r="H149" s="168">
        <v>58.087544617696786</v>
      </c>
      <c r="I149" s="171">
        <v>0</v>
      </c>
      <c r="J149" s="170">
        <v>58.998054474708162</v>
      </c>
      <c r="K149" s="192" t="s">
        <v>246</v>
      </c>
      <c r="L149" s="198" t="s">
        <v>246</v>
      </c>
      <c r="M149" s="191" t="s">
        <v>246</v>
      </c>
      <c r="N149" s="264" t="s">
        <v>246</v>
      </c>
      <c r="O149" s="172">
        <f>SUM(H149+J149)</f>
        <v>117.08559909240495</v>
      </c>
    </row>
    <row r="150" spans="2:15" ht="15.75">
      <c r="B150" s="155">
        <v>55</v>
      </c>
      <c r="C150" s="154" t="s">
        <v>349</v>
      </c>
      <c r="D150" s="119" t="s">
        <v>165</v>
      </c>
      <c r="E150" s="118">
        <v>2003</v>
      </c>
      <c r="F150" s="183" t="s">
        <v>5</v>
      </c>
      <c r="G150" s="264" t="s">
        <v>246</v>
      </c>
      <c r="H150" s="168">
        <v>49.47991678668587</v>
      </c>
      <c r="I150" s="171">
        <v>0</v>
      </c>
      <c r="J150" s="170">
        <v>62.622612287041811</v>
      </c>
      <c r="K150" s="192" t="s">
        <v>246</v>
      </c>
      <c r="L150" s="198" t="s">
        <v>246</v>
      </c>
      <c r="M150" s="191" t="s">
        <v>246</v>
      </c>
      <c r="N150" s="264" t="s">
        <v>246</v>
      </c>
      <c r="O150" s="172">
        <f>SUM(H150+J150)</f>
        <v>112.10252907372768</v>
      </c>
    </row>
    <row r="151" spans="2:15" ht="15.75">
      <c r="B151" s="155">
        <v>56</v>
      </c>
      <c r="C151" s="141" t="s">
        <v>111</v>
      </c>
      <c r="D151" s="118" t="s">
        <v>15</v>
      </c>
      <c r="E151" s="118">
        <v>2003</v>
      </c>
      <c r="F151" s="183" t="s">
        <v>19</v>
      </c>
      <c r="G151" s="264" t="s">
        <v>246</v>
      </c>
      <c r="H151" s="192" t="s">
        <v>246</v>
      </c>
      <c r="I151" s="198" t="s">
        <v>246</v>
      </c>
      <c r="J151" s="191" t="s">
        <v>246</v>
      </c>
      <c r="K151" s="168">
        <v>41.489219231284316</v>
      </c>
      <c r="L151" s="171">
        <v>0</v>
      </c>
      <c r="M151" s="170">
        <v>69.013303769401332</v>
      </c>
      <c r="N151" s="264" t="s">
        <v>246</v>
      </c>
      <c r="O151" s="172">
        <f>SUM(K151+M151)</f>
        <v>110.50252300068564</v>
      </c>
    </row>
    <row r="152" spans="2:15" ht="15.75">
      <c r="B152" s="155">
        <v>57</v>
      </c>
      <c r="C152" s="154" t="s">
        <v>348</v>
      </c>
      <c r="D152" s="119" t="s">
        <v>165</v>
      </c>
      <c r="E152" s="118">
        <v>2003</v>
      </c>
      <c r="F152" s="183" t="s">
        <v>5</v>
      </c>
      <c r="G152" s="264" t="s">
        <v>246</v>
      </c>
      <c r="H152" s="168">
        <v>50.317331163547593</v>
      </c>
      <c r="I152" s="171">
        <v>0</v>
      </c>
      <c r="J152" s="170">
        <v>56.027713625866049</v>
      </c>
      <c r="K152" s="192" t="s">
        <v>246</v>
      </c>
      <c r="L152" s="198" t="s">
        <v>246</v>
      </c>
      <c r="M152" s="191" t="s">
        <v>246</v>
      </c>
      <c r="N152" s="264" t="s">
        <v>246</v>
      </c>
      <c r="O152" s="172">
        <f>SUM(H152+J152)</f>
        <v>106.34504478941363</v>
      </c>
    </row>
    <row r="153" spans="2:15" ht="15.75">
      <c r="B153" s="155">
        <v>58</v>
      </c>
      <c r="C153" s="154" t="s">
        <v>353</v>
      </c>
      <c r="D153" s="119" t="s">
        <v>165</v>
      </c>
      <c r="E153" s="118">
        <v>2000</v>
      </c>
      <c r="F153" s="183" t="s">
        <v>5</v>
      </c>
      <c r="G153" s="264" t="s">
        <v>246</v>
      </c>
      <c r="H153" s="168">
        <v>46.962332928311049</v>
      </c>
      <c r="I153" s="171">
        <v>53.542757417102962</v>
      </c>
      <c r="J153" s="170">
        <v>0</v>
      </c>
      <c r="K153" s="192" t="s">
        <v>246</v>
      </c>
      <c r="L153" s="198" t="s">
        <v>246</v>
      </c>
      <c r="M153" s="191" t="s">
        <v>246</v>
      </c>
      <c r="N153" s="264" t="s">
        <v>246</v>
      </c>
      <c r="O153" s="172">
        <f>SUM(H153+I153)</f>
        <v>100.505090345414</v>
      </c>
    </row>
    <row r="154" spans="2:15" ht="15.75">
      <c r="B154" s="155">
        <v>59</v>
      </c>
      <c r="C154" s="154" t="s">
        <v>354</v>
      </c>
      <c r="D154" s="119" t="s">
        <v>165</v>
      </c>
      <c r="E154" s="118">
        <v>2003</v>
      </c>
      <c r="F154" s="183" t="s">
        <v>5</v>
      </c>
      <c r="G154" s="264" t="s">
        <v>246</v>
      </c>
      <c r="H154" s="168">
        <v>40.508319140573818</v>
      </c>
      <c r="I154" s="171">
        <v>0</v>
      </c>
      <c r="J154" s="170">
        <v>51.311336717428091</v>
      </c>
      <c r="K154" s="192" t="s">
        <v>246</v>
      </c>
      <c r="L154" s="198" t="s">
        <v>246</v>
      </c>
      <c r="M154" s="191" t="s">
        <v>246</v>
      </c>
      <c r="N154" s="264" t="s">
        <v>246</v>
      </c>
      <c r="O154" s="172">
        <f>SUM(H154+J154)</f>
        <v>91.819655858001909</v>
      </c>
    </row>
    <row r="155" spans="2:15" ht="15.75">
      <c r="B155" s="155">
        <v>60</v>
      </c>
      <c r="C155" s="141" t="s">
        <v>439</v>
      </c>
      <c r="D155" s="119" t="s">
        <v>165</v>
      </c>
      <c r="E155" s="118">
        <v>2004</v>
      </c>
      <c r="F155" s="183" t="s">
        <v>5</v>
      </c>
      <c r="G155" s="264" t="s">
        <v>246</v>
      </c>
      <c r="H155" s="192" t="s">
        <v>246</v>
      </c>
      <c r="I155" s="198" t="s">
        <v>246</v>
      </c>
      <c r="J155" s="191" t="s">
        <v>246</v>
      </c>
      <c r="K155" s="192" t="s">
        <v>246</v>
      </c>
      <c r="L155" s="198" t="s">
        <v>246</v>
      </c>
      <c r="M155" s="191" t="s">
        <v>246</v>
      </c>
      <c r="N155" s="277">
        <v>89.7</v>
      </c>
      <c r="O155" s="172">
        <v>89.7</v>
      </c>
    </row>
    <row r="156" spans="2:15" ht="15.75">
      <c r="B156" s="155">
        <v>61</v>
      </c>
      <c r="C156" s="141" t="s">
        <v>440</v>
      </c>
      <c r="D156" s="118" t="s">
        <v>242</v>
      </c>
      <c r="E156" s="118">
        <v>2004</v>
      </c>
      <c r="F156" s="183" t="s">
        <v>19</v>
      </c>
      <c r="G156" s="264" t="s">
        <v>246</v>
      </c>
      <c r="H156" s="192" t="s">
        <v>246</v>
      </c>
      <c r="I156" s="198" t="s">
        <v>246</v>
      </c>
      <c r="J156" s="191" t="s">
        <v>246</v>
      </c>
      <c r="K156" s="192" t="s">
        <v>246</v>
      </c>
      <c r="L156" s="198" t="s">
        <v>246</v>
      </c>
      <c r="M156" s="191" t="s">
        <v>246</v>
      </c>
      <c r="N156" s="277">
        <v>83.26</v>
      </c>
      <c r="O156" s="172">
        <v>83.26</v>
      </c>
    </row>
    <row r="157" spans="2:15" ht="15.75">
      <c r="B157" s="155">
        <v>62</v>
      </c>
      <c r="C157" s="154" t="s">
        <v>314</v>
      </c>
      <c r="D157" s="119" t="s">
        <v>165</v>
      </c>
      <c r="E157" s="118">
        <v>2002</v>
      </c>
      <c r="F157" s="183" t="s">
        <v>5</v>
      </c>
      <c r="G157" s="264" t="s">
        <v>246</v>
      </c>
      <c r="H157" s="168">
        <v>73.953599617316428</v>
      </c>
      <c r="I157" s="171">
        <v>0</v>
      </c>
      <c r="J157" s="170">
        <v>0</v>
      </c>
      <c r="K157" s="192" t="s">
        <v>246</v>
      </c>
      <c r="L157" s="198" t="s">
        <v>246</v>
      </c>
      <c r="M157" s="191" t="s">
        <v>246</v>
      </c>
      <c r="N157" s="264" t="s">
        <v>246</v>
      </c>
      <c r="O157" s="172">
        <f>SUM(H157)</f>
        <v>73.953599617316428</v>
      </c>
    </row>
    <row r="158" spans="2:15" ht="15.75">
      <c r="B158" s="155">
        <v>63</v>
      </c>
      <c r="C158" s="154" t="s">
        <v>333</v>
      </c>
      <c r="D158" s="119" t="s">
        <v>165</v>
      </c>
      <c r="E158" s="118">
        <v>2003</v>
      </c>
      <c r="F158" s="183" t="s">
        <v>5</v>
      </c>
      <c r="G158" s="264" t="s">
        <v>246</v>
      </c>
      <c r="H158" s="168">
        <v>59.852884243128138</v>
      </c>
      <c r="I158" s="171">
        <v>0</v>
      </c>
      <c r="J158" s="170">
        <v>0</v>
      </c>
      <c r="K158" s="192" t="s">
        <v>246</v>
      </c>
      <c r="L158" s="198" t="s">
        <v>246</v>
      </c>
      <c r="M158" s="191" t="s">
        <v>246</v>
      </c>
      <c r="N158" s="264" t="s">
        <v>246</v>
      </c>
      <c r="O158" s="172">
        <f>SUM(H158+I158)</f>
        <v>59.852884243128138</v>
      </c>
    </row>
    <row r="159" spans="2:15" ht="15.75">
      <c r="B159" s="155">
        <v>64</v>
      </c>
      <c r="C159" s="154" t="s">
        <v>357</v>
      </c>
      <c r="D159" s="119" t="s">
        <v>165</v>
      </c>
      <c r="E159" s="118">
        <v>2003</v>
      </c>
      <c r="F159" s="183" t="s">
        <v>5</v>
      </c>
      <c r="G159" s="264" t="s">
        <v>246</v>
      </c>
      <c r="H159" s="168">
        <v>0</v>
      </c>
      <c r="I159" s="171">
        <v>0</v>
      </c>
      <c r="J159" s="170">
        <v>59.489946051986252</v>
      </c>
      <c r="K159" s="192" t="s">
        <v>246</v>
      </c>
      <c r="L159" s="198" t="s">
        <v>246</v>
      </c>
      <c r="M159" s="191" t="s">
        <v>246</v>
      </c>
      <c r="N159" s="264" t="s">
        <v>246</v>
      </c>
      <c r="O159" s="172">
        <f>SUM(J159)</f>
        <v>59.489946051986252</v>
      </c>
    </row>
    <row r="160" spans="2:15" ht="15.75">
      <c r="B160" s="155">
        <v>65</v>
      </c>
      <c r="C160" s="154" t="s">
        <v>337</v>
      </c>
      <c r="D160" s="119" t="s">
        <v>165</v>
      </c>
      <c r="E160" s="118">
        <v>2003</v>
      </c>
      <c r="F160" s="183" t="s">
        <v>5</v>
      </c>
      <c r="G160" s="264" t="s">
        <v>246</v>
      </c>
      <c r="H160" s="168">
        <v>55.862691960252917</v>
      </c>
      <c r="I160" s="171">
        <v>0</v>
      </c>
      <c r="J160" s="170">
        <v>0</v>
      </c>
      <c r="K160" s="192" t="s">
        <v>246</v>
      </c>
      <c r="L160" s="198" t="s">
        <v>246</v>
      </c>
      <c r="M160" s="191" t="s">
        <v>246</v>
      </c>
      <c r="N160" s="264" t="s">
        <v>246</v>
      </c>
      <c r="O160" s="172">
        <v>55.862691960252917</v>
      </c>
    </row>
    <row r="161" spans="2:15" ht="16.5" thickBot="1">
      <c r="B161" s="155">
        <v>66</v>
      </c>
      <c r="C161" s="156" t="s">
        <v>341</v>
      </c>
      <c r="D161" s="126" t="s">
        <v>165</v>
      </c>
      <c r="E161" s="125">
        <v>2003</v>
      </c>
      <c r="F161" s="193" t="s">
        <v>5</v>
      </c>
      <c r="G161" s="269" t="s">
        <v>246</v>
      </c>
      <c r="H161" s="176">
        <v>54.494183997180116</v>
      </c>
      <c r="I161" s="177">
        <v>0</v>
      </c>
      <c r="J161" s="178">
        <v>0</v>
      </c>
      <c r="K161" s="270" t="s">
        <v>246</v>
      </c>
      <c r="L161" s="257" t="s">
        <v>246</v>
      </c>
      <c r="M161" s="271" t="s">
        <v>246</v>
      </c>
      <c r="N161" s="269" t="s">
        <v>246</v>
      </c>
      <c r="O161" s="179">
        <v>54.494183997180116</v>
      </c>
    </row>
    <row r="162" spans="2:15" ht="15.75"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7"/>
      <c r="O162" s="137"/>
    </row>
    <row r="163" spans="2:15" ht="23.25" thickBot="1">
      <c r="B163" s="306" t="s">
        <v>9</v>
      </c>
      <c r="C163" s="306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7"/>
      <c r="O163" s="137"/>
    </row>
    <row r="164" spans="2:15" s="300" customFormat="1" ht="21.75" thickBot="1">
      <c r="B164" s="298"/>
      <c r="C164" s="241"/>
      <c r="D164" s="299"/>
      <c r="E164" s="299"/>
      <c r="F164" s="299"/>
      <c r="G164" s="108" t="s">
        <v>302</v>
      </c>
      <c r="H164" s="313" t="s">
        <v>163</v>
      </c>
      <c r="I164" s="314"/>
      <c r="J164" s="315"/>
      <c r="K164" s="313" t="s">
        <v>164</v>
      </c>
      <c r="L164" s="314"/>
      <c r="M164" s="315"/>
      <c r="N164" s="108" t="s">
        <v>303</v>
      </c>
      <c r="O164" s="108" t="s">
        <v>304</v>
      </c>
    </row>
    <row r="165" spans="2:15" ht="15.75">
      <c r="B165" s="279">
        <v>1</v>
      </c>
      <c r="C165" s="219" t="s">
        <v>123</v>
      </c>
      <c r="D165" s="220" t="s">
        <v>242</v>
      </c>
      <c r="E165" s="220">
        <v>2004</v>
      </c>
      <c r="F165" s="221" t="s">
        <v>20</v>
      </c>
      <c r="G165" s="283" t="s">
        <v>246</v>
      </c>
      <c r="H165" s="224">
        <v>88.05</v>
      </c>
      <c r="I165" s="208">
        <v>100</v>
      </c>
      <c r="J165" s="209">
        <v>100</v>
      </c>
      <c r="K165" s="207">
        <v>75.989138867339022</v>
      </c>
      <c r="L165" s="208">
        <v>84.81753643043966</v>
      </c>
      <c r="M165" s="209">
        <v>100</v>
      </c>
      <c r="N165" s="283">
        <v>87.441130298273151</v>
      </c>
      <c r="O165" s="226">
        <f>SUM(H165+I165+J165+L165+M165+N165)</f>
        <v>560.30866672871275</v>
      </c>
    </row>
    <row r="166" spans="2:15" ht="15.75">
      <c r="B166" s="155">
        <v>2</v>
      </c>
      <c r="C166" s="141" t="s">
        <v>392</v>
      </c>
      <c r="D166" s="119" t="s">
        <v>165</v>
      </c>
      <c r="E166" s="118">
        <v>2003</v>
      </c>
      <c r="F166" s="183" t="s">
        <v>19</v>
      </c>
      <c r="G166" s="277" t="s">
        <v>246</v>
      </c>
      <c r="H166" s="168">
        <v>71.44866385372714</v>
      </c>
      <c r="I166" s="171">
        <v>42.99442033477991</v>
      </c>
      <c r="J166" s="170">
        <v>80.555555555555543</v>
      </c>
      <c r="K166" s="173">
        <v>0</v>
      </c>
      <c r="L166" s="171">
        <v>86.740542606037451</v>
      </c>
      <c r="M166" s="170">
        <v>69.0305790500976</v>
      </c>
      <c r="N166" s="277">
        <v>76.092896174863398</v>
      </c>
      <c r="O166" s="172">
        <f>SUM(H166+I166+J166+L166+M166+N166)</f>
        <v>426.86265757506101</v>
      </c>
    </row>
    <row r="167" spans="2:15" ht="15.75">
      <c r="B167" s="155">
        <v>3</v>
      </c>
      <c r="C167" s="141" t="s">
        <v>358</v>
      </c>
      <c r="D167" s="119" t="s">
        <v>165</v>
      </c>
      <c r="E167" s="118">
        <v>2004</v>
      </c>
      <c r="F167" s="183" t="s">
        <v>19</v>
      </c>
      <c r="G167" s="277" t="s">
        <v>246</v>
      </c>
      <c r="H167" s="168">
        <v>100</v>
      </c>
      <c r="I167" s="171">
        <v>0</v>
      </c>
      <c r="J167" s="170">
        <v>98.055790363482657</v>
      </c>
      <c r="K167" s="168">
        <v>79.910259025086688</v>
      </c>
      <c r="L167" s="277">
        <v>0</v>
      </c>
      <c r="M167" s="170">
        <v>92.825896762904634</v>
      </c>
      <c r="N167" s="277">
        <v>0</v>
      </c>
      <c r="O167" s="172">
        <f>SUM(H167+J167+K167+M167)</f>
        <v>370.79194615147395</v>
      </c>
    </row>
    <row r="168" spans="2:15" ht="15.75">
      <c r="B168" s="155">
        <v>4</v>
      </c>
      <c r="C168" s="141" t="s">
        <v>116</v>
      </c>
      <c r="D168" s="118" t="s">
        <v>13</v>
      </c>
      <c r="E168" s="118">
        <v>2004</v>
      </c>
      <c r="F168" s="183" t="s">
        <v>20</v>
      </c>
      <c r="G168" s="277" t="s">
        <v>246</v>
      </c>
      <c r="H168" s="168" t="s">
        <v>246</v>
      </c>
      <c r="I168" s="171" t="s">
        <v>246</v>
      </c>
      <c r="J168" s="170" t="s">
        <v>246</v>
      </c>
      <c r="K168" s="168">
        <v>81.966527196652734</v>
      </c>
      <c r="L168" s="171">
        <v>100</v>
      </c>
      <c r="M168" s="170">
        <v>78.826151560178303</v>
      </c>
      <c r="N168" s="277">
        <v>79.856630824372758</v>
      </c>
      <c r="O168" s="172">
        <f>SUM(K168+L168+M168+N168)</f>
        <v>340.6493095812038</v>
      </c>
    </row>
    <row r="169" spans="2:15" ht="15.75">
      <c r="B169" s="155">
        <v>5</v>
      </c>
      <c r="C169" s="141" t="s">
        <v>121</v>
      </c>
      <c r="D169" s="118" t="s">
        <v>15</v>
      </c>
      <c r="E169" s="118">
        <v>2003</v>
      </c>
      <c r="F169" s="183" t="s">
        <v>19</v>
      </c>
      <c r="G169" s="277" t="s">
        <v>246</v>
      </c>
      <c r="H169" s="168" t="s">
        <v>246</v>
      </c>
      <c r="I169" s="171" t="s">
        <v>246</v>
      </c>
      <c r="J169" s="170" t="s">
        <v>246</v>
      </c>
      <c r="K169" s="186">
        <v>100</v>
      </c>
      <c r="L169" s="171">
        <v>0</v>
      </c>
      <c r="M169" s="170">
        <v>63.419007770472206</v>
      </c>
      <c r="N169" s="277">
        <v>87.372549019607831</v>
      </c>
      <c r="O169" s="172">
        <f>SUM(K169+M169+N169)</f>
        <v>250.79155679008005</v>
      </c>
    </row>
    <row r="170" spans="2:15" ht="15.75">
      <c r="B170" s="155">
        <v>6</v>
      </c>
      <c r="C170" s="141" t="s">
        <v>120</v>
      </c>
      <c r="D170" s="118" t="s">
        <v>13</v>
      </c>
      <c r="E170" s="118">
        <v>2004</v>
      </c>
      <c r="F170" s="183" t="s">
        <v>19</v>
      </c>
      <c r="G170" s="277" t="s">
        <v>246</v>
      </c>
      <c r="H170" s="168" t="s">
        <v>246</v>
      </c>
      <c r="I170" s="171" t="s">
        <v>246</v>
      </c>
      <c r="J170" s="170" t="s">
        <v>246</v>
      </c>
      <c r="K170" s="168">
        <v>77.676447264076131</v>
      </c>
      <c r="L170" s="171">
        <v>97.690431788839476</v>
      </c>
      <c r="M170" s="170">
        <v>36.763686763686763</v>
      </c>
      <c r="N170" s="277" t="s">
        <v>246</v>
      </c>
      <c r="O170" s="172">
        <f>SUM(K170+L170+M170)</f>
        <v>212.13056581660237</v>
      </c>
    </row>
    <row r="171" spans="2:15" ht="15.75">
      <c r="B171" s="155">
        <v>7</v>
      </c>
      <c r="C171" s="141" t="s">
        <v>359</v>
      </c>
      <c r="D171" s="119" t="s">
        <v>165</v>
      </c>
      <c r="E171" s="118">
        <v>2003</v>
      </c>
      <c r="F171" s="183" t="s">
        <v>19</v>
      </c>
      <c r="G171" s="277" t="s">
        <v>246</v>
      </c>
      <c r="H171" s="168">
        <v>78.17</v>
      </c>
      <c r="I171" s="171">
        <v>51.136782598009098</v>
      </c>
      <c r="J171" s="170">
        <v>77.230359520639126</v>
      </c>
      <c r="K171" s="168" t="s">
        <v>246</v>
      </c>
      <c r="L171" s="171" t="s">
        <v>246</v>
      </c>
      <c r="M171" s="170" t="s">
        <v>246</v>
      </c>
      <c r="N171" s="277" t="s">
        <v>246</v>
      </c>
      <c r="O171" s="172">
        <f>SUM(H171+I171+J171)</f>
        <v>206.53714211864823</v>
      </c>
    </row>
    <row r="172" spans="2:15" ht="15.75">
      <c r="B172" s="155">
        <v>8</v>
      </c>
      <c r="C172" s="154" t="s">
        <v>282</v>
      </c>
      <c r="D172" s="119" t="s">
        <v>165</v>
      </c>
      <c r="E172" s="119">
        <v>2003</v>
      </c>
      <c r="F172" s="183" t="s">
        <v>5</v>
      </c>
      <c r="G172" s="277" t="s">
        <v>246</v>
      </c>
      <c r="H172" s="168">
        <v>67.141931302657156</v>
      </c>
      <c r="I172" s="171">
        <v>40.722254844392246</v>
      </c>
      <c r="J172" s="170">
        <v>90.766823161189336</v>
      </c>
      <c r="K172" s="168" t="s">
        <v>246</v>
      </c>
      <c r="L172" s="171" t="s">
        <v>246</v>
      </c>
      <c r="M172" s="170" t="s">
        <v>246</v>
      </c>
      <c r="N172" s="277" t="s">
        <v>246</v>
      </c>
      <c r="O172" s="172">
        <f>SUM(H172+I172+J172)</f>
        <v>198.63100930823873</v>
      </c>
    </row>
    <row r="173" spans="2:15" ht="15.75">
      <c r="B173" s="155">
        <v>9</v>
      </c>
      <c r="C173" s="154" t="s">
        <v>361</v>
      </c>
      <c r="D173" s="119" t="s">
        <v>165</v>
      </c>
      <c r="E173" s="119">
        <v>2003</v>
      </c>
      <c r="F173" s="183" t="s">
        <v>5</v>
      </c>
      <c r="G173" s="277" t="s">
        <v>246</v>
      </c>
      <c r="H173" s="168">
        <v>64.6557104223008</v>
      </c>
      <c r="I173" s="171">
        <v>42.633196721311471</v>
      </c>
      <c r="J173" s="170">
        <v>87.283671933784802</v>
      </c>
      <c r="K173" s="168" t="s">
        <v>246</v>
      </c>
      <c r="L173" s="171" t="s">
        <v>246</v>
      </c>
      <c r="M173" s="170" t="s">
        <v>246</v>
      </c>
      <c r="N173" s="277" t="s">
        <v>246</v>
      </c>
      <c r="O173" s="172">
        <f>SUM(H173+I173+J173)</f>
        <v>194.57257907739708</v>
      </c>
    </row>
    <row r="174" spans="2:15" ht="15.75">
      <c r="B174" s="155">
        <v>10</v>
      </c>
      <c r="C174" s="141" t="s">
        <v>105</v>
      </c>
      <c r="D174" s="118" t="s">
        <v>13</v>
      </c>
      <c r="E174" s="118">
        <v>2003</v>
      </c>
      <c r="F174" s="183" t="s">
        <v>19</v>
      </c>
      <c r="G174" s="277" t="s">
        <v>246</v>
      </c>
      <c r="H174" s="168" t="s">
        <v>246</v>
      </c>
      <c r="I174" s="171" t="s">
        <v>246</v>
      </c>
      <c r="J174" s="170" t="s">
        <v>246</v>
      </c>
      <c r="K174" s="168">
        <v>88.183659689399079</v>
      </c>
      <c r="L174" s="171">
        <v>0</v>
      </c>
      <c r="M174" s="170">
        <v>90.606319385140907</v>
      </c>
      <c r="N174" s="277" t="s">
        <v>246</v>
      </c>
      <c r="O174" s="172">
        <f>SUM(K174+M174)</f>
        <v>178.78997907453999</v>
      </c>
    </row>
    <row r="175" spans="2:15" ht="15.75">
      <c r="B175" s="155">
        <v>11</v>
      </c>
      <c r="C175" s="141" t="s">
        <v>114</v>
      </c>
      <c r="D175" s="118" t="s">
        <v>13</v>
      </c>
      <c r="E175" s="118">
        <v>2004</v>
      </c>
      <c r="F175" s="183" t="s">
        <v>19</v>
      </c>
      <c r="G175" s="277" t="s">
        <v>246</v>
      </c>
      <c r="H175" s="168" t="s">
        <v>246</v>
      </c>
      <c r="I175" s="171" t="s">
        <v>246</v>
      </c>
      <c r="J175" s="170" t="s">
        <v>246</v>
      </c>
      <c r="K175" s="168">
        <v>71.223413924740967</v>
      </c>
      <c r="L175" s="171">
        <v>0</v>
      </c>
      <c r="M175" s="170">
        <v>32.161260988178228</v>
      </c>
      <c r="N175" s="277">
        <v>73.62855254461337</v>
      </c>
      <c r="O175" s="172">
        <f>SUM(K175+M175+N175)</f>
        <v>177.01322745753257</v>
      </c>
    </row>
    <row r="176" spans="2:15" ht="15.75">
      <c r="B176" s="155">
        <v>12</v>
      </c>
      <c r="C176" s="154" t="s">
        <v>362</v>
      </c>
      <c r="D176" s="119" t="s">
        <v>165</v>
      </c>
      <c r="E176" s="119">
        <v>2004</v>
      </c>
      <c r="F176" s="183" t="s">
        <v>5</v>
      </c>
      <c r="G176" s="277" t="s">
        <v>246</v>
      </c>
      <c r="H176" s="168">
        <v>53.055650392625473</v>
      </c>
      <c r="I176" s="171">
        <v>0</v>
      </c>
      <c r="J176" s="170">
        <v>68.396226415094333</v>
      </c>
      <c r="K176" s="168" t="s">
        <v>246</v>
      </c>
      <c r="L176" s="171" t="s">
        <v>246</v>
      </c>
      <c r="M176" s="170" t="s">
        <v>246</v>
      </c>
      <c r="N176" s="277" t="s">
        <v>246</v>
      </c>
      <c r="O176" s="172">
        <f>SUM(H176+J176)</f>
        <v>121.4518768077198</v>
      </c>
    </row>
    <row r="177" spans="2:15" ht="15.75">
      <c r="B177" s="155">
        <v>13</v>
      </c>
      <c r="C177" s="154" t="s">
        <v>365</v>
      </c>
      <c r="D177" s="119" t="s">
        <v>165</v>
      </c>
      <c r="E177" s="119">
        <v>2004</v>
      </c>
      <c r="F177" s="183" t="s">
        <v>5</v>
      </c>
      <c r="G177" s="277" t="s">
        <v>246</v>
      </c>
      <c r="H177" s="168">
        <v>0</v>
      </c>
      <c r="I177" s="171">
        <v>43.625498007968119</v>
      </c>
      <c r="J177" s="170">
        <v>76.36603028308096</v>
      </c>
      <c r="K177" s="168" t="s">
        <v>246</v>
      </c>
      <c r="L177" s="171" t="s">
        <v>246</v>
      </c>
      <c r="M177" s="170" t="s">
        <v>246</v>
      </c>
      <c r="N177" s="277" t="s">
        <v>246</v>
      </c>
      <c r="O177" s="172">
        <f>SUM(I177+J177)</f>
        <v>119.99152829104908</v>
      </c>
    </row>
    <row r="178" spans="2:15" ht="15.75">
      <c r="B178" s="155">
        <v>14</v>
      </c>
      <c r="C178" s="154" t="s">
        <v>363</v>
      </c>
      <c r="D178" s="119" t="s">
        <v>165</v>
      </c>
      <c r="E178" s="119">
        <v>2003</v>
      </c>
      <c r="F178" s="183" t="s">
        <v>5</v>
      </c>
      <c r="G178" s="277" t="s">
        <v>246</v>
      </c>
      <c r="H178" s="168">
        <v>51.482524432665222</v>
      </c>
      <c r="I178" s="171">
        <v>0</v>
      </c>
      <c r="J178" s="170">
        <v>66.13454960091218</v>
      </c>
      <c r="K178" s="168" t="s">
        <v>246</v>
      </c>
      <c r="L178" s="171" t="s">
        <v>246</v>
      </c>
      <c r="M178" s="170" t="s">
        <v>246</v>
      </c>
      <c r="N178" s="277" t="s">
        <v>246</v>
      </c>
      <c r="O178" s="172">
        <f>SUM(H178+J178)</f>
        <v>117.61707403357741</v>
      </c>
    </row>
    <row r="179" spans="2:15" ht="15.75">
      <c r="B179" s="155">
        <v>15</v>
      </c>
      <c r="C179" s="141" t="s">
        <v>28</v>
      </c>
      <c r="D179" s="118" t="s">
        <v>242</v>
      </c>
      <c r="E179" s="118">
        <v>2005</v>
      </c>
      <c r="F179" s="183" t="s">
        <v>20</v>
      </c>
      <c r="G179" s="277" t="s">
        <v>246</v>
      </c>
      <c r="H179" s="168" t="s">
        <v>246</v>
      </c>
      <c r="I179" s="171" t="s">
        <v>246</v>
      </c>
      <c r="J179" s="170" t="s">
        <v>246</v>
      </c>
      <c r="K179" s="168" t="s">
        <v>246</v>
      </c>
      <c r="L179" s="171" t="s">
        <v>246</v>
      </c>
      <c r="M179" s="170" t="s">
        <v>246</v>
      </c>
      <c r="N179" s="277">
        <v>100</v>
      </c>
      <c r="O179" s="172">
        <v>100</v>
      </c>
    </row>
    <row r="180" spans="2:15" ht="16.5" thickBot="1">
      <c r="B180" s="157">
        <v>16</v>
      </c>
      <c r="C180" s="156" t="s">
        <v>364</v>
      </c>
      <c r="D180" s="126" t="s">
        <v>165</v>
      </c>
      <c r="E180" s="126">
        <v>2004</v>
      </c>
      <c r="F180" s="193" t="s">
        <v>5</v>
      </c>
      <c r="G180" s="278" t="s">
        <v>246</v>
      </c>
      <c r="H180" s="176">
        <v>0</v>
      </c>
      <c r="I180" s="177">
        <v>0</v>
      </c>
      <c r="J180" s="178">
        <v>83.333333333333329</v>
      </c>
      <c r="K180" s="176" t="s">
        <v>246</v>
      </c>
      <c r="L180" s="177" t="s">
        <v>246</v>
      </c>
      <c r="M180" s="178" t="s">
        <v>246</v>
      </c>
      <c r="N180" s="278" t="s">
        <v>246</v>
      </c>
      <c r="O180" s="179">
        <f>SUM(J180+I180)</f>
        <v>83.333333333333329</v>
      </c>
    </row>
    <row r="181" spans="2:15" ht="15.75"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7"/>
      <c r="O181" s="137"/>
    </row>
    <row r="182" spans="2:15" ht="23.25" thickBot="1">
      <c r="B182" s="306" t="s">
        <v>444</v>
      </c>
      <c r="C182" s="306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7"/>
      <c r="O182" s="137"/>
    </row>
    <row r="183" spans="2:15" s="300" customFormat="1" ht="21.75" thickBot="1">
      <c r="B183" s="298"/>
      <c r="C183" s="241"/>
      <c r="D183" s="299"/>
      <c r="E183" s="299"/>
      <c r="F183" s="299"/>
      <c r="G183" s="108" t="s">
        <v>302</v>
      </c>
      <c r="H183" s="313" t="s">
        <v>163</v>
      </c>
      <c r="I183" s="314"/>
      <c r="J183" s="315"/>
      <c r="K183" s="313" t="s">
        <v>164</v>
      </c>
      <c r="L183" s="314"/>
      <c r="M183" s="315"/>
      <c r="N183" s="108" t="s">
        <v>303</v>
      </c>
      <c r="O183" s="108" t="s">
        <v>304</v>
      </c>
    </row>
    <row r="184" spans="2:15" ht="16.5" thickBot="1">
      <c r="B184" s="279">
        <v>1</v>
      </c>
      <c r="C184" s="219" t="s">
        <v>206</v>
      </c>
      <c r="D184" s="281" t="s">
        <v>241</v>
      </c>
      <c r="E184" s="220">
        <v>2005</v>
      </c>
      <c r="F184" s="221" t="s">
        <v>34</v>
      </c>
      <c r="G184" s="283" t="s">
        <v>246</v>
      </c>
      <c r="H184" s="224">
        <v>100</v>
      </c>
      <c r="I184" s="208">
        <v>100</v>
      </c>
      <c r="J184" s="209">
        <v>84.977375565610856</v>
      </c>
      <c r="K184" s="224">
        <v>73.721236992525291</v>
      </c>
      <c r="L184" s="223">
        <v>100</v>
      </c>
      <c r="M184" s="225">
        <v>0</v>
      </c>
      <c r="N184" s="283">
        <v>100</v>
      </c>
      <c r="O184" s="226">
        <f>SUM(H184+I184+J184+K184+L184+N184)</f>
        <v>558.69861255813612</v>
      </c>
    </row>
    <row r="185" spans="2:15" ht="16.5" thickBot="1">
      <c r="B185" s="279">
        <v>2</v>
      </c>
      <c r="C185" s="141" t="s">
        <v>41</v>
      </c>
      <c r="D185" s="118" t="s">
        <v>242</v>
      </c>
      <c r="E185" s="118">
        <v>2005</v>
      </c>
      <c r="F185" s="183" t="s">
        <v>19</v>
      </c>
      <c r="G185" s="277" t="s">
        <v>246</v>
      </c>
      <c r="H185" s="168" t="s">
        <v>246</v>
      </c>
      <c r="I185" s="171" t="s">
        <v>246</v>
      </c>
      <c r="J185" s="170" t="s">
        <v>246</v>
      </c>
      <c r="K185" s="186">
        <v>100</v>
      </c>
      <c r="L185" s="171">
        <v>96.125500105285326</v>
      </c>
      <c r="M185" s="170">
        <v>88.715953307392994</v>
      </c>
      <c r="N185" s="277">
        <v>74.888226527570794</v>
      </c>
      <c r="O185" s="172">
        <f>SUM(K185+L185+M185+N185)</f>
        <v>359.72967994024913</v>
      </c>
    </row>
    <row r="186" spans="2:15" ht="16.5" thickBot="1">
      <c r="B186" s="279">
        <v>3</v>
      </c>
      <c r="C186" s="152" t="s">
        <v>207</v>
      </c>
      <c r="D186" s="119" t="s">
        <v>165</v>
      </c>
      <c r="E186" s="251">
        <v>2006</v>
      </c>
      <c r="F186" s="183" t="s">
        <v>5</v>
      </c>
      <c r="G186" s="277" t="s">
        <v>246</v>
      </c>
      <c r="H186" s="168">
        <v>64.815657715065996</v>
      </c>
      <c r="I186" s="171">
        <v>61.70940170940171</v>
      </c>
      <c r="J186" s="170">
        <v>100</v>
      </c>
      <c r="K186" s="168" t="s">
        <v>246</v>
      </c>
      <c r="L186" s="171" t="s">
        <v>246</v>
      </c>
      <c r="M186" s="170" t="s">
        <v>246</v>
      </c>
      <c r="N186" s="277">
        <v>79.888712241653437</v>
      </c>
      <c r="O186" s="172">
        <f>SUM(H186+I186+J186+N186)</f>
        <v>306.41377166612114</v>
      </c>
    </row>
    <row r="187" spans="2:15" ht="16.5" thickBot="1">
      <c r="B187" s="279">
        <v>4</v>
      </c>
      <c r="C187" s="141" t="s">
        <v>42</v>
      </c>
      <c r="D187" s="118" t="s">
        <v>13</v>
      </c>
      <c r="E187" s="118">
        <v>2005</v>
      </c>
      <c r="F187" s="183" t="s">
        <v>19</v>
      </c>
      <c r="G187" s="277" t="s">
        <v>246</v>
      </c>
      <c r="H187" s="168" t="s">
        <v>246</v>
      </c>
      <c r="I187" s="171" t="s">
        <v>246</v>
      </c>
      <c r="J187" s="170" t="s">
        <v>246</v>
      </c>
      <c r="K187" s="168">
        <v>77.325134511913902</v>
      </c>
      <c r="L187" s="171">
        <v>59.923864531373063</v>
      </c>
      <c r="M187" s="297">
        <v>100</v>
      </c>
      <c r="N187" s="277">
        <v>67.269076305220892</v>
      </c>
      <c r="O187" s="172">
        <f>SUM(K187+L187+M187+N187)</f>
        <v>304.51807534850786</v>
      </c>
    </row>
    <row r="188" spans="2:15" ht="16.5" thickBot="1">
      <c r="B188" s="279">
        <v>5</v>
      </c>
      <c r="C188" s="152" t="s">
        <v>436</v>
      </c>
      <c r="D188" s="119" t="s">
        <v>165</v>
      </c>
      <c r="E188" s="251">
        <v>2006</v>
      </c>
      <c r="F188" s="183" t="s">
        <v>5</v>
      </c>
      <c r="G188" s="277" t="s">
        <v>246</v>
      </c>
      <c r="H188" s="168">
        <v>74.515960230245938</v>
      </c>
      <c r="I188" s="171">
        <v>56.761006289308177</v>
      </c>
      <c r="J188" s="170">
        <v>76.465798045602611</v>
      </c>
      <c r="K188" s="168" t="s">
        <v>246</v>
      </c>
      <c r="L188" s="171" t="s">
        <v>246</v>
      </c>
      <c r="M188" s="170" t="s">
        <v>246</v>
      </c>
      <c r="N188" s="277">
        <v>88.235294117647058</v>
      </c>
      <c r="O188" s="172">
        <f>SUM(H188+I188+J188+N188)</f>
        <v>295.97805868280381</v>
      </c>
    </row>
    <row r="189" spans="2:15" ht="16.5" thickBot="1">
      <c r="B189" s="279">
        <v>6</v>
      </c>
      <c r="C189" s="141" t="s">
        <v>396</v>
      </c>
      <c r="D189" s="118" t="s">
        <v>15</v>
      </c>
      <c r="E189" s="118">
        <v>2006</v>
      </c>
      <c r="F189" s="183" t="s">
        <v>19</v>
      </c>
      <c r="G189" s="277" t="s">
        <v>246</v>
      </c>
      <c r="H189" s="168" t="s">
        <v>246</v>
      </c>
      <c r="I189" s="171" t="s">
        <v>246</v>
      </c>
      <c r="J189" s="170" t="s">
        <v>246</v>
      </c>
      <c r="K189" s="168">
        <v>70.24158637061862</v>
      </c>
      <c r="L189" s="171">
        <v>65.996819430388896</v>
      </c>
      <c r="M189" s="170">
        <v>87.827426810477661</v>
      </c>
      <c r="N189" s="277">
        <v>40.953545232273839</v>
      </c>
      <c r="O189" s="172">
        <f>SUM(K189+L189+M189+N189)</f>
        <v>265.019377843759</v>
      </c>
    </row>
    <row r="190" spans="2:15" ht="16.5" thickBot="1">
      <c r="B190" s="279">
        <v>7</v>
      </c>
      <c r="C190" s="141" t="s">
        <v>395</v>
      </c>
      <c r="D190" s="118" t="s">
        <v>15</v>
      </c>
      <c r="E190" s="118">
        <v>2005</v>
      </c>
      <c r="F190" s="183" t="s">
        <v>19</v>
      </c>
      <c r="G190" s="277" t="s">
        <v>246</v>
      </c>
      <c r="H190" s="168" t="s">
        <v>246</v>
      </c>
      <c r="I190" s="171" t="s">
        <v>246</v>
      </c>
      <c r="J190" s="170" t="s">
        <v>246</v>
      </c>
      <c r="K190" s="168">
        <v>74.003236722083273</v>
      </c>
      <c r="L190" s="171">
        <v>72.737412364563411</v>
      </c>
      <c r="M190" s="170">
        <v>62.740781507980174</v>
      </c>
      <c r="N190" s="277">
        <v>49.580661075481011</v>
      </c>
      <c r="O190" s="172">
        <f>SUM(K190+L190+M190+N190)</f>
        <v>259.06209167010786</v>
      </c>
    </row>
    <row r="191" spans="2:15" ht="16.5" thickBot="1">
      <c r="B191" s="279">
        <v>8</v>
      </c>
      <c r="C191" s="152" t="s">
        <v>366</v>
      </c>
      <c r="D191" s="119" t="s">
        <v>165</v>
      </c>
      <c r="E191" s="251">
        <v>2006</v>
      </c>
      <c r="F191" s="183" t="s">
        <v>26</v>
      </c>
      <c r="G191" s="277" t="s">
        <v>246</v>
      </c>
      <c r="H191" s="168">
        <v>85.60264502554854</v>
      </c>
      <c r="I191" s="171">
        <v>0</v>
      </c>
      <c r="J191" s="170">
        <v>80.393835616438352</v>
      </c>
      <c r="K191" s="168" t="s">
        <v>246</v>
      </c>
      <c r="L191" s="171" t="s">
        <v>246</v>
      </c>
      <c r="M191" s="170" t="s">
        <v>246</v>
      </c>
      <c r="N191" s="277">
        <v>76.021180030257185</v>
      </c>
      <c r="O191" s="172">
        <f>SUM(H191+J191+N191)</f>
        <v>242.01766067224406</v>
      </c>
    </row>
    <row r="192" spans="2:15" ht="16.5" thickBot="1">
      <c r="B192" s="279">
        <v>9</v>
      </c>
      <c r="C192" s="141" t="s">
        <v>393</v>
      </c>
      <c r="D192" s="118" t="s">
        <v>13</v>
      </c>
      <c r="E192" s="118">
        <v>2005</v>
      </c>
      <c r="F192" s="183" t="s">
        <v>5</v>
      </c>
      <c r="G192" s="277" t="s">
        <v>246</v>
      </c>
      <c r="H192" s="168" t="s">
        <v>246</v>
      </c>
      <c r="I192" s="171" t="s">
        <v>246</v>
      </c>
      <c r="J192" s="170" t="s">
        <v>246</v>
      </c>
      <c r="K192" s="168">
        <v>95.464034921237413</v>
      </c>
      <c r="L192" s="171">
        <v>68.533253265275476</v>
      </c>
      <c r="M192" s="170">
        <v>68.181818181818173</v>
      </c>
      <c r="N192" s="277" t="s">
        <v>246</v>
      </c>
      <c r="O192" s="172">
        <f>SUM(K192+L192+M192)</f>
        <v>232.17910636833108</v>
      </c>
    </row>
    <row r="193" spans="2:15" ht="16.5" thickBot="1">
      <c r="B193" s="279">
        <v>10</v>
      </c>
      <c r="C193" s="141" t="s">
        <v>394</v>
      </c>
      <c r="D193" s="118" t="s">
        <v>13</v>
      </c>
      <c r="E193" s="118">
        <v>2005</v>
      </c>
      <c r="F193" s="183" t="s">
        <v>26</v>
      </c>
      <c r="G193" s="277" t="s">
        <v>246</v>
      </c>
      <c r="H193" s="168" t="s">
        <v>246</v>
      </c>
      <c r="I193" s="171" t="s">
        <v>246</v>
      </c>
      <c r="J193" s="170" t="s">
        <v>246</v>
      </c>
      <c r="K193" s="168">
        <v>79.879307606796885</v>
      </c>
      <c r="L193" s="171">
        <v>43.463772255546033</v>
      </c>
      <c r="M193" s="170">
        <v>96.938775510204067</v>
      </c>
      <c r="N193" s="277" t="s">
        <v>246</v>
      </c>
      <c r="O193" s="172">
        <f>SUM(K193+L193+M193)</f>
        <v>220.281855372547</v>
      </c>
    </row>
    <row r="194" spans="2:15" ht="16.5" thickBot="1">
      <c r="B194" s="279">
        <v>11</v>
      </c>
      <c r="C194" s="141" t="s">
        <v>127</v>
      </c>
      <c r="D194" s="118" t="s">
        <v>13</v>
      </c>
      <c r="E194" s="118">
        <v>2005</v>
      </c>
      <c r="F194" s="183" t="s">
        <v>19</v>
      </c>
      <c r="G194" s="277" t="s">
        <v>246</v>
      </c>
      <c r="H194" s="168" t="s">
        <v>246</v>
      </c>
      <c r="I194" s="171" t="s">
        <v>246</v>
      </c>
      <c r="J194" s="170" t="s">
        <v>246</v>
      </c>
      <c r="K194" s="168">
        <v>78.532396565183447</v>
      </c>
      <c r="L194" s="171">
        <v>66.322824349847451</v>
      </c>
      <c r="M194" s="170">
        <v>71.653048397234443</v>
      </c>
      <c r="N194" s="277" t="s">
        <v>246</v>
      </c>
      <c r="O194" s="172">
        <f>SUM(K194+L194+M194)</f>
        <v>216.50826931226533</v>
      </c>
    </row>
    <row r="195" spans="2:15" ht="16.5" thickBot="1">
      <c r="B195" s="279">
        <v>12</v>
      </c>
      <c r="C195" s="141" t="s">
        <v>397</v>
      </c>
      <c r="D195" s="118" t="s">
        <v>16</v>
      </c>
      <c r="E195" s="118">
        <v>2006</v>
      </c>
      <c r="F195" s="183" t="s">
        <v>14</v>
      </c>
      <c r="G195" s="277" t="s">
        <v>246</v>
      </c>
      <c r="H195" s="168" t="s">
        <v>246</v>
      </c>
      <c r="I195" s="171" t="s">
        <v>246</v>
      </c>
      <c r="J195" s="170" t="s">
        <v>246</v>
      </c>
      <c r="K195" s="168">
        <v>0</v>
      </c>
      <c r="L195" s="171">
        <v>70.896101879173784</v>
      </c>
      <c r="M195" s="170">
        <v>69.258809234507908</v>
      </c>
      <c r="N195" s="277" t="s">
        <v>246</v>
      </c>
      <c r="O195" s="172">
        <f>SUM(L195+M195)</f>
        <v>140.15491111368169</v>
      </c>
    </row>
    <row r="196" spans="2:15" ht="16.5" thickBot="1">
      <c r="B196" s="279">
        <v>13</v>
      </c>
      <c r="C196" s="152" t="s">
        <v>372</v>
      </c>
      <c r="D196" s="118" t="s">
        <v>242</v>
      </c>
      <c r="E196" s="251">
        <v>2007</v>
      </c>
      <c r="F196" s="183" t="s">
        <v>19</v>
      </c>
      <c r="G196" s="277" t="s">
        <v>246</v>
      </c>
      <c r="H196" s="168" t="s">
        <v>246</v>
      </c>
      <c r="I196" s="171" t="s">
        <v>246</v>
      </c>
      <c r="J196" s="170" t="s">
        <v>246</v>
      </c>
      <c r="K196" s="168" t="s">
        <v>246</v>
      </c>
      <c r="L196" s="171" t="s">
        <v>246</v>
      </c>
      <c r="M196" s="170" t="s">
        <v>246</v>
      </c>
      <c r="N196" s="277">
        <v>98.43290891283057</v>
      </c>
      <c r="O196" s="172">
        <f>SUM(N196)</f>
        <v>98.43290891283057</v>
      </c>
    </row>
    <row r="197" spans="2:15" ht="16.5" thickBot="1">
      <c r="B197" s="279">
        <v>14</v>
      </c>
      <c r="C197" s="152" t="s">
        <v>435</v>
      </c>
      <c r="D197" s="118" t="s">
        <v>16</v>
      </c>
      <c r="E197" s="251">
        <v>2006</v>
      </c>
      <c r="F197" s="183" t="s">
        <v>5</v>
      </c>
      <c r="G197" s="277" t="s">
        <v>246</v>
      </c>
      <c r="H197" s="168" t="s">
        <v>246</v>
      </c>
      <c r="I197" s="171" t="s">
        <v>246</v>
      </c>
      <c r="J197" s="170" t="s">
        <v>246</v>
      </c>
      <c r="K197" s="168" t="s">
        <v>246</v>
      </c>
      <c r="L197" s="171" t="s">
        <v>246</v>
      </c>
      <c r="M197" s="170" t="s">
        <v>246</v>
      </c>
      <c r="N197" s="277">
        <v>92.797783933517991</v>
      </c>
      <c r="O197" s="172">
        <f>SUM(N197)</f>
        <v>92.797783933517991</v>
      </c>
    </row>
    <row r="198" spans="2:15" ht="16.5" thickBot="1">
      <c r="B198" s="279">
        <v>15</v>
      </c>
      <c r="C198" s="152" t="s">
        <v>437</v>
      </c>
      <c r="D198" s="118" t="s">
        <v>16</v>
      </c>
      <c r="E198" s="251">
        <v>2005</v>
      </c>
      <c r="F198" s="183" t="s">
        <v>5</v>
      </c>
      <c r="G198" s="277" t="s">
        <v>246</v>
      </c>
      <c r="H198" s="168" t="s">
        <v>246</v>
      </c>
      <c r="I198" s="171" t="s">
        <v>246</v>
      </c>
      <c r="J198" s="170" t="s">
        <v>246</v>
      </c>
      <c r="K198" s="168" t="s">
        <v>246</v>
      </c>
      <c r="L198" s="171" t="s">
        <v>246</v>
      </c>
      <c r="M198" s="170" t="s">
        <v>246</v>
      </c>
      <c r="N198" s="277">
        <v>69.74323386537128</v>
      </c>
      <c r="O198" s="172">
        <f>SUM(N198)</f>
        <v>69.74323386537128</v>
      </c>
    </row>
    <row r="199" spans="2:15" ht="16.5" thickBot="1">
      <c r="B199" s="279">
        <v>16</v>
      </c>
      <c r="C199" s="124" t="s">
        <v>438</v>
      </c>
      <c r="D199" s="125" t="s">
        <v>242</v>
      </c>
      <c r="E199" s="253">
        <v>2006</v>
      </c>
      <c r="F199" s="193" t="s">
        <v>5</v>
      </c>
      <c r="G199" s="278" t="s">
        <v>246</v>
      </c>
      <c r="H199" s="176" t="s">
        <v>246</v>
      </c>
      <c r="I199" s="177" t="s">
        <v>246</v>
      </c>
      <c r="J199" s="178" t="s">
        <v>246</v>
      </c>
      <c r="K199" s="176" t="s">
        <v>246</v>
      </c>
      <c r="L199" s="177" t="s">
        <v>246</v>
      </c>
      <c r="M199" s="178" t="s">
        <v>246</v>
      </c>
      <c r="N199" s="278">
        <v>62.734082397003746</v>
      </c>
      <c r="O199" s="179">
        <f>SUM(N199)</f>
        <v>62.734082397003746</v>
      </c>
    </row>
    <row r="200" spans="2:15" ht="15.75"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7"/>
      <c r="O200" s="137"/>
    </row>
    <row r="201" spans="2:15" ht="23.25" thickBot="1">
      <c r="B201" s="306" t="s">
        <v>8</v>
      </c>
      <c r="C201" s="306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7"/>
      <c r="O201" s="137"/>
    </row>
    <row r="202" spans="2:15" s="300" customFormat="1" ht="21.75" thickBot="1">
      <c r="B202" s="298"/>
      <c r="C202" s="241"/>
      <c r="D202" s="299"/>
      <c r="E202" s="299"/>
      <c r="F202" s="299"/>
      <c r="G202" s="108" t="s">
        <v>302</v>
      </c>
      <c r="H202" s="313" t="s">
        <v>163</v>
      </c>
      <c r="I202" s="314"/>
      <c r="J202" s="315"/>
      <c r="K202" s="313" t="s">
        <v>164</v>
      </c>
      <c r="L202" s="314"/>
      <c r="M202" s="315"/>
      <c r="N202" s="108" t="s">
        <v>303</v>
      </c>
      <c r="O202" s="108" t="s">
        <v>304</v>
      </c>
    </row>
    <row r="203" spans="2:15" ht="15.75">
      <c r="B203" s="279">
        <v>1</v>
      </c>
      <c r="C203" s="219" t="s">
        <v>367</v>
      </c>
      <c r="D203" s="220" t="s">
        <v>242</v>
      </c>
      <c r="E203" s="281">
        <v>2005</v>
      </c>
      <c r="F203" s="221" t="s">
        <v>19</v>
      </c>
      <c r="G203" s="283" t="s">
        <v>246</v>
      </c>
      <c r="H203" s="224">
        <v>88.844884488448855</v>
      </c>
      <c r="I203" s="208">
        <v>65.233092580433365</v>
      </c>
      <c r="J203" s="209">
        <v>97.222222222222214</v>
      </c>
      <c r="K203" s="207">
        <v>52.810018326206475</v>
      </c>
      <c r="L203" s="208">
        <v>88.781065088757387</v>
      </c>
      <c r="M203" s="209">
        <v>89.82511923688395</v>
      </c>
      <c r="N203" s="283">
        <v>98.672911787665882</v>
      </c>
      <c r="O203" s="226">
        <f>SUM(H203+I203+J203+L203+M203+N203)</f>
        <v>528.5792954044116</v>
      </c>
    </row>
    <row r="204" spans="2:15" ht="15.75">
      <c r="B204" s="155">
        <v>2</v>
      </c>
      <c r="C204" s="141" t="s">
        <v>28</v>
      </c>
      <c r="D204" s="118" t="s">
        <v>242</v>
      </c>
      <c r="E204" s="118">
        <v>2005</v>
      </c>
      <c r="F204" s="183" t="s">
        <v>20</v>
      </c>
      <c r="G204" s="277" t="s">
        <v>246</v>
      </c>
      <c r="H204" s="168">
        <v>100</v>
      </c>
      <c r="I204" s="171">
        <v>77.738654147104853</v>
      </c>
      <c r="J204" s="170">
        <v>100</v>
      </c>
      <c r="K204" s="168">
        <v>89.958376690946935</v>
      </c>
      <c r="L204" s="171">
        <v>57.381061649074496</v>
      </c>
      <c r="M204" s="170">
        <v>90.327737809752179</v>
      </c>
      <c r="N204" s="277" t="s">
        <v>246</v>
      </c>
      <c r="O204" s="172">
        <f>SUM(H204+I204+J204+K204+L204+M204)</f>
        <v>515.40583029687843</v>
      </c>
    </row>
    <row r="205" spans="2:15" ht="15.75">
      <c r="B205" s="155">
        <v>3</v>
      </c>
      <c r="C205" s="141" t="s">
        <v>368</v>
      </c>
      <c r="D205" s="118" t="s">
        <v>242</v>
      </c>
      <c r="E205" s="119">
        <v>2006</v>
      </c>
      <c r="F205" s="183" t="s">
        <v>26</v>
      </c>
      <c r="G205" s="277" t="s">
        <v>246</v>
      </c>
      <c r="H205" s="173">
        <v>43.238034050754898</v>
      </c>
      <c r="I205" s="171">
        <v>59.651756229360551</v>
      </c>
      <c r="J205" s="170">
        <v>59.071729957805907</v>
      </c>
      <c r="K205" s="168">
        <v>57.232704402515708</v>
      </c>
      <c r="L205" s="171">
        <v>72.84909691202175</v>
      </c>
      <c r="M205" s="170">
        <v>52.001840773124719</v>
      </c>
      <c r="N205" s="277">
        <v>84.098469727212233</v>
      </c>
      <c r="O205" s="172">
        <f>SUM(I205+J205+K205+L205+M205+N205)</f>
        <v>384.90559800204085</v>
      </c>
    </row>
    <row r="206" spans="2:15" ht="15.75">
      <c r="B206" s="155">
        <v>4</v>
      </c>
      <c r="C206" s="141" t="s">
        <v>27</v>
      </c>
      <c r="D206" s="118" t="s">
        <v>13</v>
      </c>
      <c r="E206" s="118">
        <v>2006</v>
      </c>
      <c r="F206" s="183" t="s">
        <v>19</v>
      </c>
      <c r="G206" s="277" t="s">
        <v>246</v>
      </c>
      <c r="H206" s="168" t="s">
        <v>246</v>
      </c>
      <c r="I206" s="171" t="s">
        <v>246</v>
      </c>
      <c r="J206" s="170" t="s">
        <v>246</v>
      </c>
      <c r="K206" s="168">
        <v>74.719101123595493</v>
      </c>
      <c r="L206" s="171">
        <v>94.104365278474646</v>
      </c>
      <c r="M206" s="170">
        <v>79.409697821503883</v>
      </c>
      <c r="N206" s="277">
        <v>98.442367601246119</v>
      </c>
      <c r="O206" s="172">
        <f>SUM(K206+L206+M206+N206)</f>
        <v>346.67553182482015</v>
      </c>
    </row>
    <row r="207" spans="2:15" ht="15.75">
      <c r="B207" s="155">
        <v>5</v>
      </c>
      <c r="C207" s="141" t="s">
        <v>398</v>
      </c>
      <c r="D207" s="118" t="s">
        <v>16</v>
      </c>
      <c r="E207" s="119">
        <v>2006</v>
      </c>
      <c r="F207" s="183" t="s">
        <v>21</v>
      </c>
      <c r="G207" s="277" t="s">
        <v>246</v>
      </c>
      <c r="H207" s="168" t="s">
        <v>246</v>
      </c>
      <c r="I207" s="171" t="s">
        <v>246</v>
      </c>
      <c r="J207" s="170" t="s">
        <v>246</v>
      </c>
      <c r="K207" s="168">
        <v>82.56924546322827</v>
      </c>
      <c r="L207" s="171">
        <v>52.935365509455266</v>
      </c>
      <c r="M207" s="170">
        <v>82.723279648609079</v>
      </c>
      <c r="N207" s="277">
        <v>100</v>
      </c>
      <c r="O207" s="172">
        <f>SUM(K207+L207+M207+N207)</f>
        <v>318.2278906212926</v>
      </c>
    </row>
    <row r="208" spans="2:15" ht="15.75">
      <c r="B208" s="155">
        <v>6</v>
      </c>
      <c r="C208" s="141" t="s">
        <v>221</v>
      </c>
      <c r="D208" s="119" t="s">
        <v>273</v>
      </c>
      <c r="E208" s="119">
        <v>2005</v>
      </c>
      <c r="F208" s="183" t="s">
        <v>20</v>
      </c>
      <c r="G208" s="277" t="s">
        <v>246</v>
      </c>
      <c r="H208" s="168" t="s">
        <v>246</v>
      </c>
      <c r="I208" s="171" t="s">
        <v>246</v>
      </c>
      <c r="J208" s="170" t="s">
        <v>246</v>
      </c>
      <c r="K208" s="168">
        <v>100</v>
      </c>
      <c r="L208" s="171">
        <v>100</v>
      </c>
      <c r="M208" s="170">
        <v>100</v>
      </c>
      <c r="N208" s="277" t="s">
        <v>246</v>
      </c>
      <c r="O208" s="172">
        <f>SUM(K208+L208+M208)</f>
        <v>300</v>
      </c>
    </row>
    <row r="209" spans="2:15" ht="15.75">
      <c r="B209" s="155">
        <v>7</v>
      </c>
      <c r="C209" s="141" t="s">
        <v>402</v>
      </c>
      <c r="D209" s="118" t="s">
        <v>15</v>
      </c>
      <c r="E209" s="119">
        <v>2006</v>
      </c>
      <c r="F209" s="183" t="s">
        <v>5</v>
      </c>
      <c r="G209" s="277" t="s">
        <v>246</v>
      </c>
      <c r="H209" s="168" t="s">
        <v>246</v>
      </c>
      <c r="I209" s="171" t="s">
        <v>246</v>
      </c>
      <c r="J209" s="170" t="s">
        <v>246</v>
      </c>
      <c r="K209" s="168">
        <v>39.592397526906339</v>
      </c>
      <c r="L209" s="171">
        <v>59.145380006307157</v>
      </c>
      <c r="M209" s="170">
        <v>75.333333333333329</v>
      </c>
      <c r="N209" s="277">
        <v>77.498467198038014</v>
      </c>
      <c r="O209" s="172">
        <f>SUM(K209+L209+M209+N209)</f>
        <v>251.56957806458482</v>
      </c>
    </row>
    <row r="210" spans="2:15" ht="15.75">
      <c r="B210" s="155">
        <v>8</v>
      </c>
      <c r="C210" s="141" t="s">
        <v>404</v>
      </c>
      <c r="D210" s="118" t="s">
        <v>15</v>
      </c>
      <c r="E210" s="119">
        <v>2006</v>
      </c>
      <c r="F210" s="183" t="s">
        <v>5</v>
      </c>
      <c r="G210" s="277" t="s">
        <v>246</v>
      </c>
      <c r="H210" s="168" t="s">
        <v>246</v>
      </c>
      <c r="I210" s="171" t="s">
        <v>246</v>
      </c>
      <c r="J210" s="170" t="s">
        <v>246</v>
      </c>
      <c r="K210" s="168">
        <v>24.328127198536656</v>
      </c>
      <c r="L210" s="171">
        <v>61.542247744052489</v>
      </c>
      <c r="M210" s="170">
        <v>68.113321277878242</v>
      </c>
      <c r="N210" s="277">
        <v>72.518646012621915</v>
      </c>
      <c r="O210" s="172">
        <f>SUM(K210+L210+M210+N210)</f>
        <v>226.50234223308928</v>
      </c>
    </row>
    <row r="211" spans="2:15" ht="15.75">
      <c r="B211" s="155">
        <v>9</v>
      </c>
      <c r="C211" s="141" t="s">
        <v>370</v>
      </c>
      <c r="D211" s="118" t="s">
        <v>242</v>
      </c>
      <c r="E211" s="118">
        <v>2006</v>
      </c>
      <c r="F211" s="183" t="s">
        <v>14</v>
      </c>
      <c r="G211" s="277" t="s">
        <v>246</v>
      </c>
      <c r="H211" s="168">
        <v>36.368549040799785</v>
      </c>
      <c r="I211" s="171">
        <v>78.228346456692918</v>
      </c>
      <c r="J211" s="170">
        <v>87.281795511221944</v>
      </c>
      <c r="K211" s="168" t="s">
        <v>246</v>
      </c>
      <c r="L211" s="171" t="s">
        <v>246</v>
      </c>
      <c r="M211" s="170" t="s">
        <v>246</v>
      </c>
      <c r="N211" s="277" t="s">
        <v>246</v>
      </c>
      <c r="O211" s="172">
        <f>SUM(H211+I211+J211)</f>
        <v>201.87869100871467</v>
      </c>
    </row>
    <row r="212" spans="2:15" ht="15.75">
      <c r="B212" s="155">
        <v>10</v>
      </c>
      <c r="C212" s="141" t="s">
        <v>370</v>
      </c>
      <c r="D212" s="118" t="s">
        <v>242</v>
      </c>
      <c r="E212" s="119">
        <v>2006</v>
      </c>
      <c r="F212" s="183" t="s">
        <v>19</v>
      </c>
      <c r="G212" s="277" t="s">
        <v>246</v>
      </c>
      <c r="H212" s="168" t="s">
        <v>246</v>
      </c>
      <c r="I212" s="171" t="s">
        <v>246</v>
      </c>
      <c r="J212" s="170" t="s">
        <v>246</v>
      </c>
      <c r="K212" s="168">
        <v>46.094374833377763</v>
      </c>
      <c r="L212" s="171">
        <v>60.823739257337436</v>
      </c>
      <c r="M212" s="170">
        <v>75.838926174496649</v>
      </c>
      <c r="N212" s="277" t="s">
        <v>246</v>
      </c>
      <c r="O212" s="172">
        <f>SUM(K212+L212+M212)</f>
        <v>182.75704026521186</v>
      </c>
    </row>
    <row r="213" spans="2:15" ht="15.75">
      <c r="B213" s="155">
        <v>11</v>
      </c>
      <c r="C213" s="141" t="s">
        <v>371</v>
      </c>
      <c r="D213" s="118" t="s">
        <v>241</v>
      </c>
      <c r="E213" s="118">
        <v>2006</v>
      </c>
      <c r="F213" s="183" t="s">
        <v>5</v>
      </c>
      <c r="G213" s="277" t="s">
        <v>246</v>
      </c>
      <c r="H213" s="168">
        <v>0</v>
      </c>
      <c r="I213" s="171">
        <v>100</v>
      </c>
      <c r="J213" s="170">
        <v>78.563411896745222</v>
      </c>
      <c r="K213" s="168" t="s">
        <v>246</v>
      </c>
      <c r="L213" s="171" t="s">
        <v>246</v>
      </c>
      <c r="M213" s="170" t="s">
        <v>246</v>
      </c>
      <c r="N213" s="277" t="s">
        <v>246</v>
      </c>
      <c r="O213" s="172">
        <f>SUM(I213+J213)</f>
        <v>178.56341189674521</v>
      </c>
    </row>
    <row r="214" spans="2:15" ht="15.75">
      <c r="B214" s="155">
        <v>12</v>
      </c>
      <c r="C214" s="141" t="s">
        <v>401</v>
      </c>
      <c r="D214" s="118" t="s">
        <v>16</v>
      </c>
      <c r="E214" s="119">
        <v>2006</v>
      </c>
      <c r="F214" s="183" t="s">
        <v>26</v>
      </c>
      <c r="G214" s="277" t="s">
        <v>246</v>
      </c>
      <c r="H214" s="168" t="s">
        <v>246</v>
      </c>
      <c r="I214" s="171" t="s">
        <v>246</v>
      </c>
      <c r="J214" s="170" t="s">
        <v>246</v>
      </c>
      <c r="K214" s="168">
        <v>45.368669640514298</v>
      </c>
      <c r="L214" s="171">
        <v>58.765470781764066</v>
      </c>
      <c r="M214" s="170">
        <v>73.567708333333343</v>
      </c>
      <c r="N214" s="277" t="s">
        <v>246</v>
      </c>
      <c r="O214" s="172">
        <f>SUM(K214+L214+M214)</f>
        <v>177.70184875561171</v>
      </c>
    </row>
    <row r="215" spans="2:15" ht="15.75">
      <c r="B215" s="155">
        <v>13</v>
      </c>
      <c r="C215" s="141" t="s">
        <v>405</v>
      </c>
      <c r="D215" s="118" t="s">
        <v>15</v>
      </c>
      <c r="E215" s="119">
        <v>2006</v>
      </c>
      <c r="F215" s="183" t="s">
        <v>5</v>
      </c>
      <c r="G215" s="277" t="s">
        <v>246</v>
      </c>
      <c r="H215" s="168" t="s">
        <v>246</v>
      </c>
      <c r="I215" s="171" t="s">
        <v>246</v>
      </c>
      <c r="J215" s="170" t="s">
        <v>246</v>
      </c>
      <c r="K215" s="168">
        <v>23.418664499525939</v>
      </c>
      <c r="L215" s="171">
        <v>57.468975026811698</v>
      </c>
      <c r="M215" s="170">
        <v>31.768344110205231</v>
      </c>
      <c r="N215" s="277">
        <v>64.720942140296984</v>
      </c>
      <c r="O215" s="172">
        <f>SUM(K215+L215+M215+N215)</f>
        <v>177.37692577683987</v>
      </c>
    </row>
    <row r="216" spans="2:15" ht="15.75">
      <c r="B216" s="155">
        <v>14</v>
      </c>
      <c r="C216" s="141" t="s">
        <v>399</v>
      </c>
      <c r="D216" s="118" t="s">
        <v>13</v>
      </c>
      <c r="E216" s="119">
        <v>2005</v>
      </c>
      <c r="F216" s="183" t="s">
        <v>19</v>
      </c>
      <c r="G216" s="277" t="s">
        <v>246</v>
      </c>
      <c r="H216" s="168" t="s">
        <v>246</v>
      </c>
      <c r="I216" s="171" t="s">
        <v>246</v>
      </c>
      <c r="J216" s="170" t="s">
        <v>246</v>
      </c>
      <c r="K216" s="168">
        <v>80.194805194805213</v>
      </c>
      <c r="L216" s="171">
        <v>70.348837209302317</v>
      </c>
      <c r="M216" s="170">
        <v>0</v>
      </c>
      <c r="N216" s="277" t="s">
        <v>246</v>
      </c>
      <c r="O216" s="172">
        <f>SUM(K216+L216)</f>
        <v>150.54364240410752</v>
      </c>
    </row>
    <row r="217" spans="2:15" ht="15.75">
      <c r="B217" s="155">
        <v>15</v>
      </c>
      <c r="C217" s="141" t="s">
        <v>400</v>
      </c>
      <c r="D217" s="118" t="s">
        <v>13</v>
      </c>
      <c r="E217" s="119">
        <v>2005</v>
      </c>
      <c r="F217" s="183" t="s">
        <v>5</v>
      </c>
      <c r="G217" s="277" t="s">
        <v>246</v>
      </c>
      <c r="H217" s="168" t="s">
        <v>246</v>
      </c>
      <c r="I217" s="171" t="s">
        <v>246</v>
      </c>
      <c r="J217" s="170" t="s">
        <v>246</v>
      </c>
      <c r="K217" s="168">
        <v>70.284552845528452</v>
      </c>
      <c r="L217" s="171">
        <v>0</v>
      </c>
      <c r="M217" s="170">
        <v>73.281452658884561</v>
      </c>
      <c r="N217" s="277" t="s">
        <v>246</v>
      </c>
      <c r="O217" s="172">
        <f>SUM(K217+M217)</f>
        <v>143.566005504413</v>
      </c>
    </row>
    <row r="218" spans="2:15" ht="15.75">
      <c r="B218" s="155">
        <v>16</v>
      </c>
      <c r="C218" s="141" t="s">
        <v>369</v>
      </c>
      <c r="D218" s="118" t="s">
        <v>241</v>
      </c>
      <c r="E218" s="118">
        <v>2005</v>
      </c>
      <c r="F218" s="183" t="s">
        <v>19</v>
      </c>
      <c r="G218" s="277" t="s">
        <v>246</v>
      </c>
      <c r="H218" s="168">
        <v>42.101970597435098</v>
      </c>
      <c r="I218" s="171">
        <v>84.625212947189098</v>
      </c>
      <c r="J218" s="170">
        <v>0</v>
      </c>
      <c r="K218" s="168" t="s">
        <v>246</v>
      </c>
      <c r="L218" s="171" t="s">
        <v>246</v>
      </c>
      <c r="M218" s="170" t="s">
        <v>246</v>
      </c>
      <c r="N218" s="277" t="s">
        <v>246</v>
      </c>
      <c r="O218" s="172">
        <f>SUM(H218+I218)</f>
        <v>126.7271835446242</v>
      </c>
    </row>
    <row r="219" spans="2:15" ht="15.75">
      <c r="B219" s="155">
        <v>17</v>
      </c>
      <c r="C219" s="141" t="s">
        <v>30</v>
      </c>
      <c r="D219" s="118" t="s">
        <v>16</v>
      </c>
      <c r="E219" s="251">
        <v>2005</v>
      </c>
      <c r="F219" s="183" t="s">
        <v>20</v>
      </c>
      <c r="G219" s="277" t="s">
        <v>246</v>
      </c>
      <c r="H219" s="168" t="s">
        <v>246</v>
      </c>
      <c r="I219" s="171" t="s">
        <v>246</v>
      </c>
      <c r="J219" s="170" t="s">
        <v>246</v>
      </c>
      <c r="K219" s="168" t="s">
        <v>246</v>
      </c>
      <c r="L219" s="171" t="s">
        <v>246</v>
      </c>
      <c r="M219" s="170" t="s">
        <v>246</v>
      </c>
      <c r="N219" s="277">
        <v>92.872887582659828</v>
      </c>
      <c r="O219" s="172">
        <f>SUM(N219)</f>
        <v>92.872887582659828</v>
      </c>
    </row>
    <row r="220" spans="2:15" ht="15.75">
      <c r="B220" s="155">
        <v>18</v>
      </c>
      <c r="C220" s="141" t="s">
        <v>424</v>
      </c>
      <c r="D220" s="118" t="s">
        <v>16</v>
      </c>
      <c r="E220" s="251">
        <v>2006</v>
      </c>
      <c r="F220" s="183" t="s">
        <v>14</v>
      </c>
      <c r="G220" s="277" t="s">
        <v>246</v>
      </c>
      <c r="H220" s="168" t="s">
        <v>246</v>
      </c>
      <c r="I220" s="171" t="s">
        <v>246</v>
      </c>
      <c r="J220" s="170" t="s">
        <v>246</v>
      </c>
      <c r="K220" s="168" t="s">
        <v>246</v>
      </c>
      <c r="L220" s="171" t="s">
        <v>246</v>
      </c>
      <c r="M220" s="170" t="s">
        <v>246</v>
      </c>
      <c r="N220" s="277">
        <v>84.946236559139791</v>
      </c>
      <c r="O220" s="172">
        <f>SUM(N220)</f>
        <v>84.946236559139791</v>
      </c>
    </row>
    <row r="221" spans="2:15" ht="16.5" thickBot="1">
      <c r="B221" s="157">
        <v>19</v>
      </c>
      <c r="C221" s="145" t="s">
        <v>403</v>
      </c>
      <c r="D221" s="125" t="s">
        <v>13</v>
      </c>
      <c r="E221" s="126">
        <v>2005</v>
      </c>
      <c r="F221" s="193" t="s">
        <v>5</v>
      </c>
      <c r="G221" s="278" t="s">
        <v>246</v>
      </c>
      <c r="H221" s="176" t="s">
        <v>246</v>
      </c>
      <c r="I221" s="177" t="s">
        <v>246</v>
      </c>
      <c r="J221" s="178" t="s">
        <v>246</v>
      </c>
      <c r="K221" s="176">
        <v>36.72472387425659</v>
      </c>
      <c r="L221" s="177">
        <v>0</v>
      </c>
      <c r="M221" s="178">
        <v>37.158829332456435</v>
      </c>
      <c r="N221" s="278" t="s">
        <v>246</v>
      </c>
      <c r="O221" s="179">
        <f>SUM(K221+M221)</f>
        <v>73.883553206713032</v>
      </c>
    </row>
    <row r="222" spans="2:15" ht="15.75"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7"/>
      <c r="O222" s="137"/>
    </row>
    <row r="223" spans="2:15" ht="23.25" thickBot="1">
      <c r="B223" s="306" t="s">
        <v>445</v>
      </c>
      <c r="C223" s="306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7"/>
      <c r="O223" s="137"/>
    </row>
    <row r="224" spans="2:15" s="300" customFormat="1" ht="21.75" thickBot="1">
      <c r="B224" s="298"/>
      <c r="C224" s="241"/>
      <c r="D224" s="299"/>
      <c r="E224" s="299"/>
      <c r="F224" s="299"/>
      <c r="G224" s="108" t="s">
        <v>302</v>
      </c>
      <c r="H224" s="313" t="s">
        <v>163</v>
      </c>
      <c r="I224" s="314"/>
      <c r="J224" s="315"/>
      <c r="K224" s="313" t="s">
        <v>164</v>
      </c>
      <c r="L224" s="314"/>
      <c r="M224" s="315"/>
      <c r="N224" s="108" t="s">
        <v>303</v>
      </c>
      <c r="O224" s="108" t="s">
        <v>304</v>
      </c>
    </row>
    <row r="225" spans="2:15" ht="15.75">
      <c r="B225" s="279">
        <v>1</v>
      </c>
      <c r="C225" s="280" t="s">
        <v>372</v>
      </c>
      <c r="D225" s="220" t="s">
        <v>242</v>
      </c>
      <c r="E225" s="281">
        <v>2007</v>
      </c>
      <c r="F225" s="282" t="s">
        <v>19</v>
      </c>
      <c r="G225" s="283" t="s">
        <v>246</v>
      </c>
      <c r="H225" s="224">
        <v>100</v>
      </c>
      <c r="I225" s="208">
        <v>77.938671209540018</v>
      </c>
      <c r="J225" s="209">
        <v>100</v>
      </c>
      <c r="K225" s="224">
        <v>100</v>
      </c>
      <c r="L225" s="208">
        <v>88.492063492063508</v>
      </c>
      <c r="M225" s="209">
        <v>100</v>
      </c>
      <c r="N225" s="283" t="s">
        <v>246</v>
      </c>
      <c r="O225" s="226">
        <f>SUM(H225+I225+J225+K225+L225+M225)</f>
        <v>566.43073470160357</v>
      </c>
    </row>
    <row r="226" spans="2:15" ht="15.75">
      <c r="B226" s="155">
        <v>2</v>
      </c>
      <c r="C226" s="117" t="s">
        <v>38</v>
      </c>
      <c r="D226" s="118" t="s">
        <v>13</v>
      </c>
      <c r="E226" s="119">
        <v>2007</v>
      </c>
      <c r="F226" s="167" t="s">
        <v>5</v>
      </c>
      <c r="G226" s="277" t="s">
        <v>246</v>
      </c>
      <c r="H226" s="168">
        <v>99.014454664914581</v>
      </c>
      <c r="I226" s="171">
        <v>96.569920844327171</v>
      </c>
      <c r="J226" s="170">
        <v>78.453947368421055</v>
      </c>
      <c r="K226" s="168">
        <v>91.307371349095959</v>
      </c>
      <c r="L226" s="169">
        <v>0</v>
      </c>
      <c r="M226" s="170">
        <v>60.014255167498234</v>
      </c>
      <c r="N226" s="277">
        <v>89.583333333333343</v>
      </c>
      <c r="O226" s="172">
        <f>SUM(H226+I226+J226+K226+M226+N226)</f>
        <v>514.94328272759026</v>
      </c>
    </row>
    <row r="227" spans="2:15" ht="15.75">
      <c r="B227" s="155">
        <v>3</v>
      </c>
      <c r="C227" s="117" t="s">
        <v>138</v>
      </c>
      <c r="D227" s="118" t="s">
        <v>13</v>
      </c>
      <c r="E227" s="119">
        <v>2008</v>
      </c>
      <c r="F227" s="183" t="s">
        <v>21</v>
      </c>
      <c r="G227" s="277" t="s">
        <v>246</v>
      </c>
      <c r="H227" s="168">
        <v>79.904559915164384</v>
      </c>
      <c r="I227" s="171">
        <v>100</v>
      </c>
      <c r="J227" s="170">
        <v>65.163934426229517</v>
      </c>
      <c r="K227" s="173">
        <v>34.717080909571656</v>
      </c>
      <c r="L227" s="171">
        <v>82.03556100551809</v>
      </c>
      <c r="M227" s="170">
        <v>91.821155943293348</v>
      </c>
      <c r="N227" s="277">
        <v>73.47696879643388</v>
      </c>
      <c r="O227" s="172">
        <f>SUM(H227+I227+J227+L227+M227+N227)</f>
        <v>492.40218008663919</v>
      </c>
    </row>
    <row r="228" spans="2:15" ht="15.75">
      <c r="B228" s="155">
        <v>4</v>
      </c>
      <c r="C228" s="152" t="s">
        <v>373</v>
      </c>
      <c r="D228" s="118" t="s">
        <v>242</v>
      </c>
      <c r="E228" s="251">
        <v>2007</v>
      </c>
      <c r="F228" s="183" t="s">
        <v>26</v>
      </c>
      <c r="G228" s="277" t="s">
        <v>246</v>
      </c>
      <c r="H228" s="168">
        <v>97.288573273079407</v>
      </c>
      <c r="I228" s="169">
        <v>55.809698078682523</v>
      </c>
      <c r="J228" s="170">
        <v>77.560975609756099</v>
      </c>
      <c r="K228" s="168">
        <v>56.015358361774737</v>
      </c>
      <c r="L228" s="171">
        <v>57.709726116023297</v>
      </c>
      <c r="M228" s="170">
        <v>69.759734879867437</v>
      </c>
      <c r="N228" s="277">
        <v>81.466227347611209</v>
      </c>
      <c r="O228" s="172">
        <f>SUM(H228+J228+K228+L228+M228+N228)</f>
        <v>439.80059558811217</v>
      </c>
    </row>
    <row r="229" spans="2:15" ht="15.75">
      <c r="B229" s="155">
        <v>5</v>
      </c>
      <c r="C229" s="152" t="s">
        <v>407</v>
      </c>
      <c r="D229" s="118" t="s">
        <v>241</v>
      </c>
      <c r="E229" s="119">
        <v>2008</v>
      </c>
      <c r="F229" s="167" t="s">
        <v>5</v>
      </c>
      <c r="G229" s="277" t="s">
        <v>246</v>
      </c>
      <c r="H229" s="168">
        <v>52.344564084751653</v>
      </c>
      <c r="I229" s="171">
        <v>76.826196473551619</v>
      </c>
      <c r="J229" s="170">
        <v>57.46987951807229</v>
      </c>
      <c r="K229" s="168">
        <v>37.525007144898545</v>
      </c>
      <c r="L229" s="171">
        <v>79.382972411747261</v>
      </c>
      <c r="M229" s="170">
        <v>27.258012301715766</v>
      </c>
      <c r="N229" s="277" t="s">
        <v>246</v>
      </c>
      <c r="O229" s="172">
        <f>SUM(H229+I229+J229+K229+L229+M229)</f>
        <v>330.8066319347372</v>
      </c>
    </row>
    <row r="230" spans="2:15" ht="15.75">
      <c r="B230" s="155">
        <v>6</v>
      </c>
      <c r="C230" s="152" t="s">
        <v>131</v>
      </c>
      <c r="D230" s="119" t="s">
        <v>165</v>
      </c>
      <c r="E230" s="251">
        <v>2008</v>
      </c>
      <c r="F230" s="183" t="s">
        <v>20</v>
      </c>
      <c r="G230" s="277" t="s">
        <v>246</v>
      </c>
      <c r="H230" s="168">
        <v>72.731660231660243</v>
      </c>
      <c r="I230" s="171">
        <v>93.990755007704138</v>
      </c>
      <c r="J230" s="170">
        <v>65.521978021978029</v>
      </c>
      <c r="K230" s="168" t="s">
        <v>246</v>
      </c>
      <c r="L230" s="171" t="s">
        <v>246</v>
      </c>
      <c r="M230" s="170" t="s">
        <v>246</v>
      </c>
      <c r="N230" s="277">
        <v>89.340560072267408</v>
      </c>
      <c r="O230" s="172">
        <f>SUM(H230+I230+J230+N230)</f>
        <v>321.5849533336098</v>
      </c>
    </row>
    <row r="231" spans="2:15" ht="15.75">
      <c r="B231" s="155">
        <v>7</v>
      </c>
      <c r="C231" s="152" t="s">
        <v>226</v>
      </c>
      <c r="D231" s="118" t="s">
        <v>242</v>
      </c>
      <c r="E231" s="251">
        <v>2007</v>
      </c>
      <c r="F231" s="183" t="s">
        <v>26</v>
      </c>
      <c r="G231" s="277" t="s">
        <v>246</v>
      </c>
      <c r="H231" s="168" t="s">
        <v>246</v>
      </c>
      <c r="I231" s="171" t="s">
        <v>246</v>
      </c>
      <c r="J231" s="170" t="s">
        <v>246</v>
      </c>
      <c r="K231" s="168">
        <v>57.765068191816979</v>
      </c>
      <c r="L231" s="171">
        <v>91.206543967280169</v>
      </c>
      <c r="M231" s="170">
        <v>48.839907192575403</v>
      </c>
      <c r="N231" s="277">
        <v>100</v>
      </c>
      <c r="O231" s="172">
        <f>SUM(K231+L231+M231+N231)</f>
        <v>297.81151935167259</v>
      </c>
    </row>
    <row r="232" spans="2:15" ht="15.75">
      <c r="B232" s="155">
        <v>8</v>
      </c>
      <c r="C232" s="152" t="s">
        <v>228</v>
      </c>
      <c r="D232" s="118" t="s">
        <v>242</v>
      </c>
      <c r="E232" s="251">
        <v>2009</v>
      </c>
      <c r="F232" s="183" t="s">
        <v>19</v>
      </c>
      <c r="G232" s="277" t="s">
        <v>246</v>
      </c>
      <c r="H232" s="168" t="s">
        <v>246</v>
      </c>
      <c r="I232" s="171" t="s">
        <v>246</v>
      </c>
      <c r="J232" s="170" t="s">
        <v>246</v>
      </c>
      <c r="K232" s="168">
        <v>60.73080481036078</v>
      </c>
      <c r="L232" s="171">
        <v>100</v>
      </c>
      <c r="M232" s="170">
        <v>45.415318230852215</v>
      </c>
      <c r="N232" s="277">
        <v>88.461538461538481</v>
      </c>
      <c r="O232" s="172">
        <f>SUM(K232+L232+M232+N232)</f>
        <v>294.60766150275151</v>
      </c>
    </row>
    <row r="233" spans="2:15" ht="15.75">
      <c r="B233" s="155">
        <v>9</v>
      </c>
      <c r="C233" s="152" t="s">
        <v>223</v>
      </c>
      <c r="D233" s="118" t="s">
        <v>16</v>
      </c>
      <c r="E233" s="251">
        <v>2007</v>
      </c>
      <c r="F233" s="183" t="s">
        <v>14</v>
      </c>
      <c r="G233" s="277" t="s">
        <v>246</v>
      </c>
      <c r="H233" s="168" t="s">
        <v>246</v>
      </c>
      <c r="I233" s="171" t="s">
        <v>246</v>
      </c>
      <c r="J233" s="170" t="s">
        <v>246</v>
      </c>
      <c r="K233" s="168">
        <v>44.781718963165076</v>
      </c>
      <c r="L233" s="171">
        <v>65.846456692913392</v>
      </c>
      <c r="M233" s="170">
        <v>72.027373823781019</v>
      </c>
      <c r="N233" s="277">
        <v>87.444739168877106</v>
      </c>
      <c r="O233" s="172">
        <f>SUM(K233+L233+M233+N233)</f>
        <v>270.10028864873658</v>
      </c>
    </row>
    <row r="234" spans="2:15" ht="15.75">
      <c r="B234" s="155">
        <v>10</v>
      </c>
      <c r="C234" s="152" t="s">
        <v>426</v>
      </c>
      <c r="D234" s="119" t="s">
        <v>165</v>
      </c>
      <c r="E234" s="251">
        <v>2007</v>
      </c>
      <c r="F234" s="183" t="s">
        <v>19</v>
      </c>
      <c r="G234" s="277" t="s">
        <v>246</v>
      </c>
      <c r="H234" s="168">
        <v>72.10526315789474</v>
      </c>
      <c r="I234" s="171">
        <v>68.693693693693675</v>
      </c>
      <c r="J234" s="170">
        <v>37.265625</v>
      </c>
      <c r="K234" s="168" t="s">
        <v>246</v>
      </c>
      <c r="L234" s="171" t="s">
        <v>246</v>
      </c>
      <c r="M234" s="170" t="s">
        <v>246</v>
      </c>
      <c r="N234" s="277">
        <v>87.755102040816325</v>
      </c>
      <c r="O234" s="172">
        <f>SUM(H234+I234+J234+N234)</f>
        <v>265.81968389240473</v>
      </c>
    </row>
    <row r="235" spans="2:15" ht="15.75">
      <c r="B235" s="155">
        <v>11</v>
      </c>
      <c r="C235" s="152" t="s">
        <v>229</v>
      </c>
      <c r="D235" s="118" t="s">
        <v>242</v>
      </c>
      <c r="E235" s="251">
        <v>2008</v>
      </c>
      <c r="F235" s="183" t="s">
        <v>19</v>
      </c>
      <c r="G235" s="277" t="s">
        <v>246</v>
      </c>
      <c r="H235" s="168">
        <v>45.945121951219512</v>
      </c>
      <c r="I235" s="171">
        <v>75.03075030750307</v>
      </c>
      <c r="J235" s="170">
        <v>69.838945827232806</v>
      </c>
      <c r="K235" s="168" t="s">
        <v>246</v>
      </c>
      <c r="L235" s="171" t="s">
        <v>246</v>
      </c>
      <c r="M235" s="170" t="s">
        <v>246</v>
      </c>
      <c r="N235" s="277">
        <v>64.852459016393453</v>
      </c>
      <c r="O235" s="172">
        <f>SUM(H235+I235+J235+N235)</f>
        <v>255.66727710234883</v>
      </c>
    </row>
    <row r="236" spans="2:15" ht="15.75">
      <c r="B236" s="155">
        <v>12</v>
      </c>
      <c r="C236" s="117" t="s">
        <v>418</v>
      </c>
      <c r="D236" s="118" t="s">
        <v>13</v>
      </c>
      <c r="E236" s="119">
        <v>2007</v>
      </c>
      <c r="F236" s="183" t="s">
        <v>26</v>
      </c>
      <c r="G236" s="277" t="s">
        <v>246</v>
      </c>
      <c r="H236" s="168" t="s">
        <v>246</v>
      </c>
      <c r="I236" s="171" t="s">
        <v>246</v>
      </c>
      <c r="J236" s="170" t="s">
        <v>246</v>
      </c>
      <c r="K236" s="168">
        <v>66.380182002022238</v>
      </c>
      <c r="L236" s="171">
        <v>83.054003724394789</v>
      </c>
      <c r="M236" s="170">
        <v>81.747572815533971</v>
      </c>
      <c r="N236" s="277" t="s">
        <v>246</v>
      </c>
      <c r="O236" s="172">
        <f>SUM(K236+L236+M236)</f>
        <v>231.18175854195098</v>
      </c>
    </row>
    <row r="237" spans="2:15" ht="15.75">
      <c r="B237" s="155">
        <v>13</v>
      </c>
      <c r="C237" s="152" t="s">
        <v>156</v>
      </c>
      <c r="D237" s="118" t="s">
        <v>13</v>
      </c>
      <c r="E237" s="119">
        <v>2007</v>
      </c>
      <c r="F237" s="167" t="s">
        <v>5</v>
      </c>
      <c r="G237" s="277" t="s">
        <v>246</v>
      </c>
      <c r="H237" s="168" t="s">
        <v>246</v>
      </c>
      <c r="I237" s="171" t="s">
        <v>246</v>
      </c>
      <c r="J237" s="170" t="s">
        <v>246</v>
      </c>
      <c r="K237" s="168">
        <v>43.091565474236951</v>
      </c>
      <c r="L237" s="171">
        <v>60.365441010602304</v>
      </c>
      <c r="M237" s="170">
        <v>40.79457364341085</v>
      </c>
      <c r="N237" s="277">
        <v>73.205033308660262</v>
      </c>
      <c r="O237" s="172">
        <f>SUM(K237+L237+M237+N237)</f>
        <v>217.45661343691037</v>
      </c>
    </row>
    <row r="238" spans="2:15" ht="15.75">
      <c r="B238" s="155">
        <v>14</v>
      </c>
      <c r="C238" s="154" t="s">
        <v>376</v>
      </c>
      <c r="D238" s="118" t="s">
        <v>241</v>
      </c>
      <c r="E238" s="119">
        <v>2007</v>
      </c>
      <c r="F238" s="167" t="s">
        <v>5</v>
      </c>
      <c r="G238" s="277" t="s">
        <v>246</v>
      </c>
      <c r="H238" s="168">
        <v>38.414478715268928</v>
      </c>
      <c r="I238" s="171">
        <v>78.91332470892624</v>
      </c>
      <c r="J238" s="170">
        <v>66.90042075736325</v>
      </c>
      <c r="K238" s="168" t="s">
        <v>246</v>
      </c>
      <c r="L238" s="171" t="s">
        <v>246</v>
      </c>
      <c r="M238" s="170" t="s">
        <v>246</v>
      </c>
      <c r="N238" s="277" t="s">
        <v>246</v>
      </c>
      <c r="O238" s="172">
        <f>SUM(H238+I238+J238)</f>
        <v>184.2282241815584</v>
      </c>
    </row>
    <row r="239" spans="2:15" ht="15.75">
      <c r="B239" s="155">
        <v>15</v>
      </c>
      <c r="C239" s="152" t="s">
        <v>406</v>
      </c>
      <c r="D239" s="118" t="s">
        <v>15</v>
      </c>
      <c r="E239" s="251">
        <v>2007</v>
      </c>
      <c r="F239" s="183" t="s">
        <v>14</v>
      </c>
      <c r="G239" s="277" t="s">
        <v>246</v>
      </c>
      <c r="H239" s="168" t="s">
        <v>246</v>
      </c>
      <c r="I239" s="171" t="s">
        <v>246</v>
      </c>
      <c r="J239" s="170" t="s">
        <v>246</v>
      </c>
      <c r="K239" s="168">
        <v>38.235294117647065</v>
      </c>
      <c r="L239" s="171">
        <v>54.346060113728676</v>
      </c>
      <c r="M239" s="170">
        <v>64.030418250950575</v>
      </c>
      <c r="N239" s="277" t="s">
        <v>246</v>
      </c>
      <c r="O239" s="172">
        <f>SUM(K239+L239+M239)</f>
        <v>156.61177248232633</v>
      </c>
    </row>
    <row r="240" spans="2:15" ht="15.75">
      <c r="B240" s="155">
        <v>16</v>
      </c>
      <c r="C240" s="117" t="s">
        <v>135</v>
      </c>
      <c r="D240" s="118" t="s">
        <v>13</v>
      </c>
      <c r="E240" s="119">
        <v>2007</v>
      </c>
      <c r="F240" s="167" t="s">
        <v>5</v>
      </c>
      <c r="G240" s="277" t="s">
        <v>246</v>
      </c>
      <c r="H240" s="168" t="s">
        <v>246</v>
      </c>
      <c r="I240" s="171" t="s">
        <v>246</v>
      </c>
      <c r="J240" s="170" t="s">
        <v>246</v>
      </c>
      <c r="K240" s="168">
        <v>40.675340768277572</v>
      </c>
      <c r="L240" s="171">
        <v>60.556687033265447</v>
      </c>
      <c r="M240" s="170">
        <v>51.310176721511269</v>
      </c>
      <c r="N240" s="277" t="s">
        <v>246</v>
      </c>
      <c r="O240" s="172">
        <f>SUM(K240+L240+M240)</f>
        <v>152.54220452305429</v>
      </c>
    </row>
    <row r="241" spans="2:15" ht="15.75">
      <c r="B241" s="155">
        <v>17</v>
      </c>
      <c r="C241" s="117" t="s">
        <v>134</v>
      </c>
      <c r="D241" s="118" t="s">
        <v>13</v>
      </c>
      <c r="E241" s="119">
        <v>2007</v>
      </c>
      <c r="F241" s="183" t="s">
        <v>14</v>
      </c>
      <c r="G241" s="277" t="s">
        <v>246</v>
      </c>
      <c r="H241" s="168" t="s">
        <v>246</v>
      </c>
      <c r="I241" s="171" t="s">
        <v>246</v>
      </c>
      <c r="J241" s="170" t="s">
        <v>246</v>
      </c>
      <c r="K241" s="168">
        <v>34.452899501443191</v>
      </c>
      <c r="L241" s="171">
        <v>57.897014279532677</v>
      </c>
      <c r="M241" s="170">
        <v>51.656441717791409</v>
      </c>
      <c r="N241" s="277" t="s">
        <v>246</v>
      </c>
      <c r="O241" s="172">
        <f>SUM(K241+L241+M241)</f>
        <v>144.00635549876728</v>
      </c>
    </row>
    <row r="242" spans="2:15" ht="15.75">
      <c r="B242" s="155">
        <v>18</v>
      </c>
      <c r="C242" s="152" t="s">
        <v>412</v>
      </c>
      <c r="D242" s="118" t="s">
        <v>13</v>
      </c>
      <c r="E242" s="251">
        <v>2007</v>
      </c>
      <c r="F242" s="167" t="s">
        <v>5</v>
      </c>
      <c r="G242" s="277" t="s">
        <v>246</v>
      </c>
      <c r="H242" s="168" t="s">
        <v>246</v>
      </c>
      <c r="I242" s="171" t="s">
        <v>246</v>
      </c>
      <c r="J242" s="170" t="s">
        <v>246</v>
      </c>
      <c r="K242" s="168">
        <v>0</v>
      </c>
      <c r="L242" s="171">
        <v>61.446613088404135</v>
      </c>
      <c r="M242" s="170">
        <v>62.788963460104405</v>
      </c>
      <c r="N242" s="277" t="s">
        <v>246</v>
      </c>
      <c r="O242" s="172">
        <f>SUM(L242+M242)</f>
        <v>124.23557654850853</v>
      </c>
    </row>
    <row r="243" spans="2:15" ht="15.75">
      <c r="B243" s="155">
        <v>19</v>
      </c>
      <c r="C243" s="117" t="s">
        <v>144</v>
      </c>
      <c r="D243" s="118" t="s">
        <v>13</v>
      </c>
      <c r="E243" s="119">
        <v>2009</v>
      </c>
      <c r="F243" s="167" t="s">
        <v>5</v>
      </c>
      <c r="G243" s="277" t="s">
        <v>246</v>
      </c>
      <c r="H243" s="168" t="s">
        <v>246</v>
      </c>
      <c r="I243" s="171" t="s">
        <v>246</v>
      </c>
      <c r="J243" s="170" t="s">
        <v>246</v>
      </c>
      <c r="K243" s="168">
        <v>42.740885416666664</v>
      </c>
      <c r="L243" s="171">
        <v>48.329420263680703</v>
      </c>
      <c r="M243" s="170">
        <v>32.903477921062915</v>
      </c>
      <c r="N243" s="277" t="s">
        <v>246</v>
      </c>
      <c r="O243" s="172">
        <f>SUM(K243+L243+M243)</f>
        <v>123.97378360141028</v>
      </c>
    </row>
    <row r="244" spans="2:15" ht="15.75">
      <c r="B244" s="155">
        <v>20</v>
      </c>
      <c r="C244" s="154" t="s">
        <v>377</v>
      </c>
      <c r="D244" s="119" t="s">
        <v>165</v>
      </c>
      <c r="E244" s="119">
        <v>2008</v>
      </c>
      <c r="F244" s="167" t="s">
        <v>5</v>
      </c>
      <c r="G244" s="277" t="s">
        <v>246</v>
      </c>
      <c r="H244" s="168">
        <v>31.846999154691463</v>
      </c>
      <c r="I244" s="171">
        <v>0</v>
      </c>
      <c r="J244" s="170">
        <v>88.170055452865057</v>
      </c>
      <c r="K244" s="168" t="s">
        <v>246</v>
      </c>
      <c r="L244" s="171" t="s">
        <v>246</v>
      </c>
      <c r="M244" s="170" t="s">
        <v>246</v>
      </c>
      <c r="N244" s="277" t="s">
        <v>246</v>
      </c>
      <c r="O244" s="172">
        <f>SUM(H244+J244)</f>
        <v>120.01705460755652</v>
      </c>
    </row>
    <row r="245" spans="2:15" ht="15.75">
      <c r="B245" s="155">
        <v>21</v>
      </c>
      <c r="C245" s="117" t="s">
        <v>36</v>
      </c>
      <c r="D245" s="118" t="s">
        <v>13</v>
      </c>
      <c r="E245" s="119">
        <v>2008</v>
      </c>
      <c r="F245" s="183" t="s">
        <v>19</v>
      </c>
      <c r="G245" s="277" t="s">
        <v>246</v>
      </c>
      <c r="H245" s="168" t="s">
        <v>246</v>
      </c>
      <c r="I245" s="171" t="s">
        <v>246</v>
      </c>
      <c r="J245" s="170" t="s">
        <v>246</v>
      </c>
      <c r="K245" s="168">
        <v>30.598927988813795</v>
      </c>
      <c r="L245" s="171">
        <v>38.146828225231651</v>
      </c>
      <c r="M245" s="170">
        <v>50.906892382103997</v>
      </c>
      <c r="N245" s="277" t="s">
        <v>246</v>
      </c>
      <c r="O245" s="172">
        <f>SUM(K245+L245+M245)</f>
        <v>119.65264859614945</v>
      </c>
    </row>
    <row r="246" spans="2:15" ht="15.75">
      <c r="B246" s="155">
        <v>22</v>
      </c>
      <c r="C246" s="117" t="s">
        <v>137</v>
      </c>
      <c r="D246" s="118" t="s">
        <v>13</v>
      </c>
      <c r="E246" s="119">
        <v>2007</v>
      </c>
      <c r="F246" s="167" t="s">
        <v>5</v>
      </c>
      <c r="G246" s="277" t="s">
        <v>246</v>
      </c>
      <c r="H246" s="168" t="s">
        <v>246</v>
      </c>
      <c r="I246" s="171" t="s">
        <v>246</v>
      </c>
      <c r="J246" s="170" t="s">
        <v>246</v>
      </c>
      <c r="K246" s="168">
        <v>36.850968285152966</v>
      </c>
      <c r="L246" s="171">
        <v>34.46676970633694</v>
      </c>
      <c r="M246" s="170">
        <v>47.868106878908478</v>
      </c>
      <c r="N246" s="277" t="s">
        <v>246</v>
      </c>
      <c r="O246" s="172">
        <f>SUM(K246+L246+M246)</f>
        <v>119.18584487039838</v>
      </c>
    </row>
    <row r="247" spans="2:15" ht="15.75">
      <c r="B247" s="155">
        <v>23</v>
      </c>
      <c r="C247" s="152" t="s">
        <v>411</v>
      </c>
      <c r="D247" s="118" t="s">
        <v>13</v>
      </c>
      <c r="E247" s="251">
        <v>2009</v>
      </c>
      <c r="F247" s="183" t="s">
        <v>14</v>
      </c>
      <c r="G247" s="277" t="s">
        <v>246</v>
      </c>
      <c r="H247" s="168" t="s">
        <v>246</v>
      </c>
      <c r="I247" s="171" t="s">
        <v>246</v>
      </c>
      <c r="J247" s="170" t="s">
        <v>246</v>
      </c>
      <c r="K247" s="168">
        <v>22.398498805868304</v>
      </c>
      <c r="L247" s="171">
        <v>34.537945276200311</v>
      </c>
      <c r="M247" s="170">
        <v>60.358422939068099</v>
      </c>
      <c r="N247" s="277" t="s">
        <v>246</v>
      </c>
      <c r="O247" s="172">
        <f>SUM(K247+L247+M247)</f>
        <v>117.29486702113672</v>
      </c>
    </row>
    <row r="248" spans="2:15" ht="15.75">
      <c r="B248" s="155">
        <v>24</v>
      </c>
      <c r="C248" s="152" t="s">
        <v>425</v>
      </c>
      <c r="D248" s="118" t="s">
        <v>16</v>
      </c>
      <c r="E248" s="251">
        <v>2007</v>
      </c>
      <c r="F248" s="183" t="s">
        <v>14</v>
      </c>
      <c r="G248" s="277" t="s">
        <v>246</v>
      </c>
      <c r="H248" s="168" t="s">
        <v>246</v>
      </c>
      <c r="I248" s="171" t="s">
        <v>246</v>
      </c>
      <c r="J248" s="170" t="s">
        <v>246</v>
      </c>
      <c r="K248" s="168" t="s">
        <v>246</v>
      </c>
      <c r="L248" s="171" t="s">
        <v>246</v>
      </c>
      <c r="M248" s="170" t="s">
        <v>246</v>
      </c>
      <c r="N248" s="277">
        <v>98.212512413108243</v>
      </c>
      <c r="O248" s="172">
        <v>98.212512413108243</v>
      </c>
    </row>
    <row r="249" spans="2:15" ht="15.75">
      <c r="B249" s="155">
        <v>25</v>
      </c>
      <c r="C249" s="117" t="s">
        <v>145</v>
      </c>
      <c r="D249" s="118" t="s">
        <v>13</v>
      </c>
      <c r="E249" s="119">
        <v>2009</v>
      </c>
      <c r="F249" s="167" t="s">
        <v>5</v>
      </c>
      <c r="G249" s="277" t="s">
        <v>246</v>
      </c>
      <c r="H249" s="168" t="s">
        <v>246</v>
      </c>
      <c r="I249" s="171" t="s">
        <v>246</v>
      </c>
      <c r="J249" s="170" t="s">
        <v>246</v>
      </c>
      <c r="K249" s="168">
        <v>40.928927680798004</v>
      </c>
      <c r="L249" s="171">
        <v>30.656432581051668</v>
      </c>
      <c r="M249" s="170">
        <v>25.476550680786691</v>
      </c>
      <c r="N249" s="277" t="s">
        <v>246</v>
      </c>
      <c r="O249" s="172">
        <f>SUM(K249+L249+M249)</f>
        <v>97.061910942636359</v>
      </c>
    </row>
    <row r="250" spans="2:15" ht="15.75">
      <c r="B250" s="155">
        <v>26</v>
      </c>
      <c r="C250" s="152" t="s">
        <v>410</v>
      </c>
      <c r="D250" s="118" t="s">
        <v>13</v>
      </c>
      <c r="E250" s="251">
        <v>2009</v>
      </c>
      <c r="F250" s="183" t="s">
        <v>14</v>
      </c>
      <c r="G250" s="277" t="s">
        <v>246</v>
      </c>
      <c r="H250" s="168" t="s">
        <v>246</v>
      </c>
      <c r="I250" s="171" t="s">
        <v>246</v>
      </c>
      <c r="J250" s="170" t="s">
        <v>246</v>
      </c>
      <c r="K250" s="168">
        <v>24.69437652811736</v>
      </c>
      <c r="L250" s="171">
        <v>35.765838011226954</v>
      </c>
      <c r="M250" s="170">
        <v>34.693036670786981</v>
      </c>
      <c r="N250" s="277" t="s">
        <v>246</v>
      </c>
      <c r="O250" s="172">
        <f>SUM(K250+L250+M250)</f>
        <v>95.153251210131288</v>
      </c>
    </row>
    <row r="251" spans="2:15" ht="15.75">
      <c r="B251" s="155">
        <v>27</v>
      </c>
      <c r="C251" s="152" t="s">
        <v>43</v>
      </c>
      <c r="D251" s="118" t="s">
        <v>242</v>
      </c>
      <c r="E251" s="251">
        <v>2007</v>
      </c>
      <c r="F251" s="183" t="s">
        <v>14</v>
      </c>
      <c r="G251" s="277" t="s">
        <v>246</v>
      </c>
      <c r="H251" s="168" t="s">
        <v>246</v>
      </c>
      <c r="I251" s="171" t="s">
        <v>246</v>
      </c>
      <c r="J251" s="170" t="s">
        <v>246</v>
      </c>
      <c r="K251" s="168" t="s">
        <v>246</v>
      </c>
      <c r="L251" s="171" t="s">
        <v>246</v>
      </c>
      <c r="M251" s="170" t="s">
        <v>246</v>
      </c>
      <c r="N251" s="277">
        <v>92.171481826654244</v>
      </c>
      <c r="O251" s="172">
        <f>SUM(N251)</f>
        <v>92.171481826654244</v>
      </c>
    </row>
    <row r="252" spans="2:15" ht="15.75">
      <c r="B252" s="155">
        <v>28</v>
      </c>
      <c r="C252" s="152" t="s">
        <v>37</v>
      </c>
      <c r="D252" s="118" t="s">
        <v>16</v>
      </c>
      <c r="E252" s="251">
        <v>2007</v>
      </c>
      <c r="F252" s="183" t="s">
        <v>19</v>
      </c>
      <c r="G252" s="277" t="s">
        <v>246</v>
      </c>
      <c r="H252" s="168" t="s">
        <v>246</v>
      </c>
      <c r="I252" s="171" t="s">
        <v>246</v>
      </c>
      <c r="J252" s="170" t="s">
        <v>246</v>
      </c>
      <c r="K252" s="168" t="s">
        <v>246</v>
      </c>
      <c r="L252" s="171" t="s">
        <v>246</v>
      </c>
      <c r="M252" s="170" t="s">
        <v>246</v>
      </c>
      <c r="N252" s="277">
        <v>88.067675868210173</v>
      </c>
      <c r="O252" s="172">
        <v>88.067675868210173</v>
      </c>
    </row>
    <row r="253" spans="2:15" ht="15.75">
      <c r="B253" s="155">
        <v>29</v>
      </c>
      <c r="C253" s="117" t="s">
        <v>146</v>
      </c>
      <c r="D253" s="118" t="s">
        <v>13</v>
      </c>
      <c r="E253" s="119">
        <v>2010</v>
      </c>
      <c r="F253" s="183" t="s">
        <v>14</v>
      </c>
      <c r="G253" s="277" t="s">
        <v>246</v>
      </c>
      <c r="H253" s="168" t="s">
        <v>246</v>
      </c>
      <c r="I253" s="171" t="s">
        <v>246</v>
      </c>
      <c r="J253" s="170" t="s">
        <v>246</v>
      </c>
      <c r="K253" s="168">
        <v>17.328758083674277</v>
      </c>
      <c r="L253" s="171">
        <v>43.244990303813829</v>
      </c>
      <c r="M253" s="170">
        <v>25.179425837320572</v>
      </c>
      <c r="N253" s="277" t="s">
        <v>246</v>
      </c>
      <c r="O253" s="172">
        <f>SUM(K253+L253+M253)</f>
        <v>85.753174224808674</v>
      </c>
    </row>
    <row r="254" spans="2:15" ht="15.75">
      <c r="B254" s="155">
        <v>30</v>
      </c>
      <c r="C254" s="152" t="s">
        <v>427</v>
      </c>
      <c r="D254" s="118" t="s">
        <v>242</v>
      </c>
      <c r="E254" s="251">
        <v>2007</v>
      </c>
      <c r="F254" s="167" t="s">
        <v>5</v>
      </c>
      <c r="G254" s="277" t="s">
        <v>246</v>
      </c>
      <c r="H254" s="168" t="s">
        <v>246</v>
      </c>
      <c r="I254" s="171" t="s">
        <v>246</v>
      </c>
      <c r="J254" s="170" t="s">
        <v>246</v>
      </c>
      <c r="K254" s="168" t="s">
        <v>246</v>
      </c>
      <c r="L254" s="171" t="s">
        <v>246</v>
      </c>
      <c r="M254" s="170" t="s">
        <v>246</v>
      </c>
      <c r="N254" s="277">
        <v>85.038693035253672</v>
      </c>
      <c r="O254" s="172">
        <f>SUM(N254)</f>
        <v>85.038693035253672</v>
      </c>
    </row>
    <row r="255" spans="2:15" ht="15.75">
      <c r="B255" s="155">
        <v>31</v>
      </c>
      <c r="C255" s="152" t="s">
        <v>428</v>
      </c>
      <c r="D255" s="118" t="s">
        <v>242</v>
      </c>
      <c r="E255" s="251">
        <v>2007</v>
      </c>
      <c r="F255" s="167" t="s">
        <v>5</v>
      </c>
      <c r="G255" s="277" t="s">
        <v>246</v>
      </c>
      <c r="H255" s="168" t="s">
        <v>246</v>
      </c>
      <c r="I255" s="171" t="s">
        <v>246</v>
      </c>
      <c r="J255" s="170" t="s">
        <v>246</v>
      </c>
      <c r="K255" s="168" t="s">
        <v>246</v>
      </c>
      <c r="L255" s="171" t="s">
        <v>246</v>
      </c>
      <c r="M255" s="170" t="s">
        <v>246</v>
      </c>
      <c r="N255" s="277">
        <v>82.692307692307693</v>
      </c>
      <c r="O255" s="172">
        <f>SUM(N255)</f>
        <v>82.692307692307693</v>
      </c>
    </row>
    <row r="256" spans="2:15" ht="15.75">
      <c r="B256" s="155">
        <v>32</v>
      </c>
      <c r="C256" s="152" t="s">
        <v>429</v>
      </c>
      <c r="D256" s="118" t="s">
        <v>242</v>
      </c>
      <c r="E256" s="251">
        <v>2008</v>
      </c>
      <c r="F256" s="167" t="s">
        <v>5</v>
      </c>
      <c r="G256" s="277" t="s">
        <v>246</v>
      </c>
      <c r="H256" s="168" t="s">
        <v>246</v>
      </c>
      <c r="I256" s="171" t="s">
        <v>246</v>
      </c>
      <c r="J256" s="170" t="s">
        <v>246</v>
      </c>
      <c r="K256" s="168" t="s">
        <v>246</v>
      </c>
      <c r="L256" s="171" t="s">
        <v>246</v>
      </c>
      <c r="M256" s="170" t="s">
        <v>246</v>
      </c>
      <c r="N256" s="277">
        <v>82.692307692307693</v>
      </c>
      <c r="O256" s="172">
        <f>SUM(N256)</f>
        <v>82.692307692307693</v>
      </c>
    </row>
    <row r="257" spans="2:15" ht="15.75">
      <c r="B257" s="155">
        <v>33</v>
      </c>
      <c r="C257" s="152" t="s">
        <v>408</v>
      </c>
      <c r="D257" s="118" t="s">
        <v>13</v>
      </c>
      <c r="E257" s="251">
        <v>2011</v>
      </c>
      <c r="F257" s="183" t="s">
        <v>14</v>
      </c>
      <c r="G257" s="277" t="s">
        <v>246</v>
      </c>
      <c r="H257" s="168" t="s">
        <v>246</v>
      </c>
      <c r="I257" s="171" t="s">
        <v>246</v>
      </c>
      <c r="J257" s="170" t="s">
        <v>246</v>
      </c>
      <c r="K257" s="168">
        <v>33.452229299363061</v>
      </c>
      <c r="L257" s="171">
        <v>0</v>
      </c>
      <c r="M257" s="170">
        <v>41.64193867457962</v>
      </c>
      <c r="N257" s="277" t="s">
        <v>246</v>
      </c>
      <c r="O257" s="172">
        <f>SUM(K257+M257)</f>
        <v>75.094167973942689</v>
      </c>
    </row>
    <row r="258" spans="2:15" ht="15.75">
      <c r="B258" s="155">
        <v>34</v>
      </c>
      <c r="C258" s="152" t="s">
        <v>430</v>
      </c>
      <c r="D258" s="119" t="s">
        <v>165</v>
      </c>
      <c r="E258" s="251">
        <v>2008</v>
      </c>
      <c r="F258" s="183" t="s">
        <v>26</v>
      </c>
      <c r="G258" s="277" t="s">
        <v>246</v>
      </c>
      <c r="H258" s="168" t="s">
        <v>246</v>
      </c>
      <c r="I258" s="171" t="s">
        <v>246</v>
      </c>
      <c r="J258" s="170" t="s">
        <v>246</v>
      </c>
      <c r="K258" s="168" t="s">
        <v>246</v>
      </c>
      <c r="L258" s="171" t="s">
        <v>246</v>
      </c>
      <c r="M258" s="170" t="s">
        <v>246</v>
      </c>
      <c r="N258" s="277">
        <v>75.09491268033409</v>
      </c>
      <c r="O258" s="172">
        <v>75.09491268033409</v>
      </c>
    </row>
    <row r="259" spans="2:15" ht="15.75">
      <c r="B259" s="155">
        <v>35</v>
      </c>
      <c r="C259" s="152" t="s">
        <v>409</v>
      </c>
      <c r="D259" s="119" t="s">
        <v>165</v>
      </c>
      <c r="E259" s="251">
        <v>2011</v>
      </c>
      <c r="F259" s="167" t="s">
        <v>5</v>
      </c>
      <c r="G259" s="277" t="s">
        <v>246</v>
      </c>
      <c r="H259" s="168" t="s">
        <v>246</v>
      </c>
      <c r="I259" s="171" t="s">
        <v>246</v>
      </c>
      <c r="J259" s="170" t="s">
        <v>246</v>
      </c>
      <c r="K259" s="168">
        <v>27.201160140874247</v>
      </c>
      <c r="L259" s="171">
        <v>28.528784648187631</v>
      </c>
      <c r="M259" s="170">
        <v>18.123116659492037</v>
      </c>
      <c r="N259" s="277" t="s">
        <v>246</v>
      </c>
      <c r="O259" s="172">
        <f>SUM(K259+L259+M259)</f>
        <v>73.853061448553916</v>
      </c>
    </row>
    <row r="260" spans="2:15" ht="15.75">
      <c r="B260" s="155">
        <v>36</v>
      </c>
      <c r="C260" s="152" t="s">
        <v>431</v>
      </c>
      <c r="D260" s="118" t="s">
        <v>242</v>
      </c>
      <c r="E260" s="251">
        <v>2008</v>
      </c>
      <c r="F260" s="167" t="s">
        <v>5</v>
      </c>
      <c r="G260" s="277" t="s">
        <v>246</v>
      </c>
      <c r="H260" s="168" t="s">
        <v>246</v>
      </c>
      <c r="I260" s="171" t="s">
        <v>246</v>
      </c>
      <c r="J260" s="170" t="s">
        <v>246</v>
      </c>
      <c r="K260" s="168" t="s">
        <v>246</v>
      </c>
      <c r="L260" s="171" t="s">
        <v>246</v>
      </c>
      <c r="M260" s="170" t="s">
        <v>246</v>
      </c>
      <c r="N260" s="277">
        <v>71.822803195352222</v>
      </c>
      <c r="O260" s="172">
        <f>SUM(N260)</f>
        <v>71.822803195352222</v>
      </c>
    </row>
    <row r="261" spans="2:15" ht="15.75">
      <c r="B261" s="155">
        <v>37</v>
      </c>
      <c r="C261" s="152" t="s">
        <v>432</v>
      </c>
      <c r="D261" s="118" t="s">
        <v>15</v>
      </c>
      <c r="E261" s="251">
        <v>2008</v>
      </c>
      <c r="F261" s="183" t="s">
        <v>14</v>
      </c>
      <c r="G261" s="277" t="s">
        <v>246</v>
      </c>
      <c r="H261" s="168" t="s">
        <v>246</v>
      </c>
      <c r="I261" s="171" t="s">
        <v>246</v>
      </c>
      <c r="J261" s="170" t="s">
        <v>246</v>
      </c>
      <c r="K261" s="168" t="s">
        <v>246</v>
      </c>
      <c r="L261" s="171" t="s">
        <v>246</v>
      </c>
      <c r="M261" s="170" t="s">
        <v>246</v>
      </c>
      <c r="N261" s="277">
        <v>50.796096558808422</v>
      </c>
      <c r="O261" s="172">
        <v>50.796096558808422</v>
      </c>
    </row>
    <row r="262" spans="2:15" ht="15.75">
      <c r="B262" s="155">
        <v>38</v>
      </c>
      <c r="C262" s="152" t="s">
        <v>383</v>
      </c>
      <c r="D262" s="119" t="s">
        <v>165</v>
      </c>
      <c r="E262" s="251">
        <v>2010</v>
      </c>
      <c r="F262" s="167" t="s">
        <v>5</v>
      </c>
      <c r="G262" s="277" t="s">
        <v>246</v>
      </c>
      <c r="H262" s="168" t="s">
        <v>246</v>
      </c>
      <c r="I262" s="171" t="s">
        <v>246</v>
      </c>
      <c r="J262" s="170" t="s">
        <v>246</v>
      </c>
      <c r="K262" s="168">
        <v>20.116439405546192</v>
      </c>
      <c r="L262" s="171">
        <v>28.091538946042416</v>
      </c>
      <c r="M262" s="170">
        <v>0</v>
      </c>
      <c r="N262" s="277" t="s">
        <v>246</v>
      </c>
      <c r="O262" s="172">
        <f>SUM(K262+L262)</f>
        <v>48.207978351588608</v>
      </c>
    </row>
    <row r="263" spans="2:15" ht="15.75">
      <c r="B263" s="155">
        <v>39</v>
      </c>
      <c r="C263" s="152" t="s">
        <v>433</v>
      </c>
      <c r="D263" s="118" t="s">
        <v>16</v>
      </c>
      <c r="E263" s="251">
        <v>2008</v>
      </c>
      <c r="F263" s="167" t="s">
        <v>5</v>
      </c>
      <c r="G263" s="277" t="s">
        <v>246</v>
      </c>
      <c r="H263" s="168" t="s">
        <v>246</v>
      </c>
      <c r="I263" s="171" t="s">
        <v>246</v>
      </c>
      <c r="J263" s="170" t="s">
        <v>246</v>
      </c>
      <c r="K263" s="168" t="s">
        <v>246</v>
      </c>
      <c r="L263" s="171" t="s">
        <v>246</v>
      </c>
      <c r="M263" s="170" t="s">
        <v>246</v>
      </c>
      <c r="N263" s="277">
        <v>47.207637231503597</v>
      </c>
      <c r="O263" s="172">
        <v>47.207637231503597</v>
      </c>
    </row>
    <row r="264" spans="2:15" ht="15.75">
      <c r="B264" s="155">
        <v>40</v>
      </c>
      <c r="C264" s="152" t="s">
        <v>434</v>
      </c>
      <c r="D264" s="118" t="s">
        <v>242</v>
      </c>
      <c r="E264" s="251">
        <v>2008</v>
      </c>
      <c r="F264" s="167" t="s">
        <v>5</v>
      </c>
      <c r="G264" s="277" t="s">
        <v>246</v>
      </c>
      <c r="H264" s="168" t="s">
        <v>246</v>
      </c>
      <c r="I264" s="171" t="s">
        <v>246</v>
      </c>
      <c r="J264" s="170" t="s">
        <v>246</v>
      </c>
      <c r="K264" s="168" t="s">
        <v>246</v>
      </c>
      <c r="L264" s="171" t="s">
        <v>246</v>
      </c>
      <c r="M264" s="170" t="s">
        <v>246</v>
      </c>
      <c r="N264" s="277">
        <v>47.095238095238102</v>
      </c>
      <c r="O264" s="172">
        <v>47.095238095238102</v>
      </c>
    </row>
    <row r="265" spans="2:15" ht="15.75">
      <c r="B265" s="155">
        <v>41</v>
      </c>
      <c r="C265" s="117" t="s">
        <v>136</v>
      </c>
      <c r="D265" s="118" t="s">
        <v>13</v>
      </c>
      <c r="E265" s="119">
        <v>2009</v>
      </c>
      <c r="F265" s="167" t="s">
        <v>5</v>
      </c>
      <c r="G265" s="277" t="s">
        <v>246</v>
      </c>
      <c r="H265" s="168" t="s">
        <v>246</v>
      </c>
      <c r="I265" s="171" t="s">
        <v>246</v>
      </c>
      <c r="J265" s="170" t="s">
        <v>246</v>
      </c>
      <c r="K265" s="168">
        <v>18.610914245216158</v>
      </c>
      <c r="L265" s="171">
        <v>0</v>
      </c>
      <c r="M265" s="170">
        <v>24.598305579900675</v>
      </c>
      <c r="N265" s="277" t="s">
        <v>246</v>
      </c>
      <c r="O265" s="172">
        <f>SUM(K265+M265)</f>
        <v>43.209219825116833</v>
      </c>
    </row>
    <row r="266" spans="2:15" ht="15.75">
      <c r="B266" s="155">
        <v>42</v>
      </c>
      <c r="C266" s="152" t="s">
        <v>133</v>
      </c>
      <c r="D266" s="118" t="s">
        <v>13</v>
      </c>
      <c r="E266" s="251">
        <v>2007</v>
      </c>
      <c r="F266" s="183" t="s">
        <v>14</v>
      </c>
      <c r="G266" s="277" t="s">
        <v>246</v>
      </c>
      <c r="H266" s="168" t="s">
        <v>246</v>
      </c>
      <c r="I266" s="171" t="s">
        <v>246</v>
      </c>
      <c r="J266" s="170" t="s">
        <v>246</v>
      </c>
      <c r="K266" s="168" t="s">
        <v>246</v>
      </c>
      <c r="L266" s="171">
        <v>39.003060778312204</v>
      </c>
      <c r="M266" s="170" t="s">
        <v>246</v>
      </c>
      <c r="N266" s="277" t="s">
        <v>246</v>
      </c>
      <c r="O266" s="172">
        <f>SUM(L266)</f>
        <v>39.003060778312204</v>
      </c>
    </row>
    <row r="267" spans="2:15" ht="15.75">
      <c r="B267" s="155">
        <v>43</v>
      </c>
      <c r="C267" s="117" t="s">
        <v>148</v>
      </c>
      <c r="D267" s="118" t="s">
        <v>13</v>
      </c>
      <c r="E267" s="119">
        <v>2008</v>
      </c>
      <c r="F267" s="167" t="s">
        <v>5</v>
      </c>
      <c r="G267" s="277" t="s">
        <v>246</v>
      </c>
      <c r="H267" s="168" t="s">
        <v>246</v>
      </c>
      <c r="I267" s="171" t="s">
        <v>246</v>
      </c>
      <c r="J267" s="170" t="s">
        <v>246</v>
      </c>
      <c r="K267" s="168">
        <v>0</v>
      </c>
      <c r="L267" s="171">
        <v>0</v>
      </c>
      <c r="M267" s="170">
        <v>37.405597512216801</v>
      </c>
      <c r="N267" s="277" t="s">
        <v>246</v>
      </c>
      <c r="O267" s="172">
        <v>37.405597512216801</v>
      </c>
    </row>
    <row r="268" spans="2:15" ht="15.75">
      <c r="B268" s="155">
        <v>44</v>
      </c>
      <c r="C268" s="152" t="s">
        <v>419</v>
      </c>
      <c r="D268" s="118" t="s">
        <v>13</v>
      </c>
      <c r="E268" s="251">
        <v>2009</v>
      </c>
      <c r="F268" s="183" t="s">
        <v>14</v>
      </c>
      <c r="G268" s="277" t="s">
        <v>246</v>
      </c>
      <c r="H268" s="168" t="s">
        <v>246</v>
      </c>
      <c r="I268" s="171" t="s">
        <v>246</v>
      </c>
      <c r="J268" s="170" t="s">
        <v>246</v>
      </c>
      <c r="K268" s="168">
        <v>0</v>
      </c>
      <c r="L268" s="171" t="s">
        <v>246</v>
      </c>
      <c r="M268" s="170">
        <v>29.215822345593338</v>
      </c>
      <c r="N268" s="277" t="s">
        <v>246</v>
      </c>
      <c r="O268" s="172">
        <v>29.215822345593338</v>
      </c>
    </row>
    <row r="269" spans="2:15" ht="15.75">
      <c r="B269" s="155">
        <v>45</v>
      </c>
      <c r="C269" s="152" t="s">
        <v>420</v>
      </c>
      <c r="D269" s="118" t="s">
        <v>13</v>
      </c>
      <c r="E269" s="251">
        <v>2016</v>
      </c>
      <c r="F269" s="167" t="s">
        <v>5</v>
      </c>
      <c r="G269" s="277" t="s">
        <v>246</v>
      </c>
      <c r="H269" s="168" t="s">
        <v>246</v>
      </c>
      <c r="I269" s="171" t="s">
        <v>246</v>
      </c>
      <c r="J269" s="170" t="s">
        <v>246</v>
      </c>
      <c r="K269" s="168" t="s">
        <v>246</v>
      </c>
      <c r="L269" s="171">
        <v>28.66630958757365</v>
      </c>
      <c r="M269" s="170" t="s">
        <v>246</v>
      </c>
      <c r="N269" s="277" t="s">
        <v>246</v>
      </c>
      <c r="O269" s="172">
        <v>28.66630958757365</v>
      </c>
    </row>
    <row r="270" spans="2:15" ht="15.75">
      <c r="B270" s="155">
        <v>46</v>
      </c>
      <c r="C270" s="117" t="s">
        <v>35</v>
      </c>
      <c r="D270" s="118" t="s">
        <v>13</v>
      </c>
      <c r="E270" s="119">
        <v>2010</v>
      </c>
      <c r="F270" s="167" t="s">
        <v>5</v>
      </c>
      <c r="G270" s="277" t="s">
        <v>246</v>
      </c>
      <c r="H270" s="168" t="s">
        <v>246</v>
      </c>
      <c r="I270" s="171" t="s">
        <v>246</v>
      </c>
      <c r="J270" s="170" t="s">
        <v>246</v>
      </c>
      <c r="K270" s="168">
        <v>22.874564459930312</v>
      </c>
      <c r="L270" s="171">
        <v>0</v>
      </c>
      <c r="M270" s="170">
        <v>0</v>
      </c>
      <c r="N270" s="277" t="s">
        <v>246</v>
      </c>
      <c r="O270" s="172">
        <v>22.874564459930312</v>
      </c>
    </row>
    <row r="271" spans="2:15" ht="16.5" thickBot="1">
      <c r="B271" s="157">
        <v>47</v>
      </c>
      <c r="C271" s="124" t="s">
        <v>231</v>
      </c>
      <c r="D271" s="125" t="s">
        <v>13</v>
      </c>
      <c r="E271" s="253">
        <v>2012</v>
      </c>
      <c r="F271" s="193" t="s">
        <v>14</v>
      </c>
      <c r="G271" s="278" t="s">
        <v>246</v>
      </c>
      <c r="H271" s="176" t="s">
        <v>246</v>
      </c>
      <c r="I271" s="177" t="s">
        <v>246</v>
      </c>
      <c r="J271" s="178" t="s">
        <v>246</v>
      </c>
      <c r="K271" s="176">
        <v>20.467653936087295</v>
      </c>
      <c r="L271" s="177">
        <v>0</v>
      </c>
      <c r="M271" s="178">
        <v>0</v>
      </c>
      <c r="N271" s="278" t="s">
        <v>246</v>
      </c>
      <c r="O271" s="179">
        <v>20.467653936087295</v>
      </c>
    </row>
    <row r="272" spans="2:15" ht="15.75"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7"/>
      <c r="O272" s="137"/>
    </row>
    <row r="273" spans="2:15" ht="23.25" thickBot="1">
      <c r="B273" s="306" t="s">
        <v>7</v>
      </c>
      <c r="C273" s="306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7"/>
      <c r="O273" s="137"/>
    </row>
    <row r="274" spans="2:15" s="300" customFormat="1" ht="21.75" thickBot="1">
      <c r="B274" s="298"/>
      <c r="C274" s="241"/>
      <c r="D274" s="299"/>
      <c r="E274" s="299"/>
      <c r="F274" s="299"/>
      <c r="G274" s="108" t="s">
        <v>302</v>
      </c>
      <c r="H274" s="313" t="s">
        <v>163</v>
      </c>
      <c r="I274" s="314"/>
      <c r="J274" s="315"/>
      <c r="K274" s="313" t="s">
        <v>164</v>
      </c>
      <c r="L274" s="314"/>
      <c r="M274" s="315"/>
      <c r="N274" s="108" t="s">
        <v>303</v>
      </c>
      <c r="O274" s="108" t="s">
        <v>304</v>
      </c>
    </row>
    <row r="275" spans="2:15" ht="15.75">
      <c r="B275" s="279">
        <v>1</v>
      </c>
      <c r="C275" s="219" t="s">
        <v>233</v>
      </c>
      <c r="D275" s="220" t="s">
        <v>242</v>
      </c>
      <c r="E275" s="220">
        <v>2009</v>
      </c>
      <c r="F275" s="221" t="s">
        <v>14</v>
      </c>
      <c r="G275" s="283" t="s">
        <v>246</v>
      </c>
      <c r="H275" s="207">
        <v>45.571735497732156</v>
      </c>
      <c r="I275" s="208">
        <v>69.79429808733309</v>
      </c>
      <c r="J275" s="209">
        <v>88.99676375404529</v>
      </c>
      <c r="K275" s="224">
        <v>91.28151260504201</v>
      </c>
      <c r="L275" s="208">
        <v>57.965531736023543</v>
      </c>
      <c r="M275" s="209">
        <v>100</v>
      </c>
      <c r="N275" s="283">
        <v>93.542435424354224</v>
      </c>
      <c r="O275" s="226">
        <f>SUM(I275+J275+K275+L275+M275+N275)</f>
        <v>501.58054160679814</v>
      </c>
    </row>
    <row r="276" spans="2:15" ht="15.75">
      <c r="B276" s="155">
        <v>2</v>
      </c>
      <c r="C276" s="141" t="s">
        <v>234</v>
      </c>
      <c r="D276" s="118" t="s">
        <v>242</v>
      </c>
      <c r="E276" s="118">
        <v>2008</v>
      </c>
      <c r="F276" s="183" t="s">
        <v>19</v>
      </c>
      <c r="G276" s="277" t="s">
        <v>246</v>
      </c>
      <c r="H276" s="168">
        <v>65.376712328767113</v>
      </c>
      <c r="I276" s="171">
        <v>100</v>
      </c>
      <c r="J276" s="170">
        <v>91.514143094841927</v>
      </c>
      <c r="K276" s="173">
        <v>56.964929531301202</v>
      </c>
      <c r="L276" s="171">
        <v>95.597920277296367</v>
      </c>
      <c r="M276" s="170">
        <v>58.785942492012779</v>
      </c>
      <c r="N276" s="277">
        <v>89.103690685413</v>
      </c>
      <c r="O276" s="172">
        <f>SUM(H276+I276+J276+L276+M276+N276)</f>
        <v>500.37840887833124</v>
      </c>
    </row>
    <row r="277" spans="2:15" ht="15.75">
      <c r="B277" s="155">
        <v>3</v>
      </c>
      <c r="C277" s="141" t="s">
        <v>25</v>
      </c>
      <c r="D277" s="118" t="s">
        <v>241</v>
      </c>
      <c r="E277" s="160">
        <v>2008</v>
      </c>
      <c r="F277" s="199" t="s">
        <v>5</v>
      </c>
      <c r="G277" s="277" t="s">
        <v>246</v>
      </c>
      <c r="H277" s="168">
        <v>100</v>
      </c>
      <c r="I277" s="171">
        <v>83.470004315925763</v>
      </c>
      <c r="J277" s="170">
        <v>55.894308943089435</v>
      </c>
      <c r="K277" s="168">
        <v>56.612377850162865</v>
      </c>
      <c r="L277" s="171">
        <v>100</v>
      </c>
      <c r="M277" s="170">
        <v>62.372881355932194</v>
      </c>
      <c r="N277" s="277" t="s">
        <v>246</v>
      </c>
      <c r="O277" s="172">
        <f>SUM(H277+I277+J277+K277+L277+M277)</f>
        <v>458.34957246511027</v>
      </c>
    </row>
    <row r="278" spans="2:15" ht="15.75">
      <c r="B278" s="155">
        <v>4</v>
      </c>
      <c r="C278" s="141" t="s">
        <v>413</v>
      </c>
      <c r="D278" s="118" t="s">
        <v>15</v>
      </c>
      <c r="E278" s="118">
        <v>2007</v>
      </c>
      <c r="F278" s="183" t="s">
        <v>21</v>
      </c>
      <c r="G278" s="277" t="s">
        <v>246</v>
      </c>
      <c r="H278" s="168" t="s">
        <v>246</v>
      </c>
      <c r="I278" s="171" t="s">
        <v>246</v>
      </c>
      <c r="J278" s="170" t="s">
        <v>246</v>
      </c>
      <c r="K278" s="168">
        <v>100</v>
      </c>
      <c r="L278" s="171">
        <v>63.025594149908606</v>
      </c>
      <c r="M278" s="170">
        <v>75.720164609053484</v>
      </c>
      <c r="N278" s="277">
        <v>100</v>
      </c>
      <c r="O278" s="172">
        <f>SUM(K278+L278+M278+N278)</f>
        <v>338.7457587589621</v>
      </c>
    </row>
    <row r="279" spans="2:15" ht="15.75">
      <c r="B279" s="155">
        <v>5</v>
      </c>
      <c r="C279" s="141" t="s">
        <v>235</v>
      </c>
      <c r="D279" s="118" t="s">
        <v>16</v>
      </c>
      <c r="E279" s="118">
        <v>2008</v>
      </c>
      <c r="F279" s="183" t="s">
        <v>5</v>
      </c>
      <c r="G279" s="277" t="s">
        <v>246</v>
      </c>
      <c r="H279" s="168" t="s">
        <v>246</v>
      </c>
      <c r="I279" s="171" t="s">
        <v>246</v>
      </c>
      <c r="J279" s="170" t="s">
        <v>246</v>
      </c>
      <c r="K279" s="168">
        <v>59.745617050532829</v>
      </c>
      <c r="L279" s="171">
        <v>89.837133550488616</v>
      </c>
      <c r="M279" s="170">
        <v>66.4259927797834</v>
      </c>
      <c r="N279" s="277">
        <v>94.32558139534882</v>
      </c>
      <c r="O279" s="172">
        <f>SUM(K279+L279+M279+N279)</f>
        <v>310.33432477615366</v>
      </c>
    </row>
    <row r="280" spans="2:15" ht="15.75">
      <c r="B280" s="155">
        <v>6</v>
      </c>
      <c r="C280" s="141" t="s">
        <v>385</v>
      </c>
      <c r="D280" s="119" t="s">
        <v>165</v>
      </c>
      <c r="E280" s="118">
        <v>2008</v>
      </c>
      <c r="F280" s="183" t="s">
        <v>5</v>
      </c>
      <c r="G280" s="277" t="s">
        <v>246</v>
      </c>
      <c r="H280" s="168" t="s">
        <v>246</v>
      </c>
      <c r="I280" s="171" t="s">
        <v>246</v>
      </c>
      <c r="J280" s="170" t="s">
        <v>246</v>
      </c>
      <c r="K280" s="168">
        <v>67.364341085271306</v>
      </c>
      <c r="L280" s="171">
        <v>76.103752759381919</v>
      </c>
      <c r="M280" s="170">
        <v>55.757575757575751</v>
      </c>
      <c r="N280" s="277">
        <v>95.121951219512184</v>
      </c>
      <c r="O280" s="172">
        <f>SUM(K280+L280+M280+N280)</f>
        <v>294.34762082174115</v>
      </c>
    </row>
    <row r="281" spans="2:15" ht="15.75">
      <c r="B281" s="155">
        <v>7</v>
      </c>
      <c r="C281" s="141" t="s">
        <v>162</v>
      </c>
      <c r="D281" s="118" t="s">
        <v>13</v>
      </c>
      <c r="E281" s="118">
        <v>2009</v>
      </c>
      <c r="F281" s="183" t="s">
        <v>14</v>
      </c>
      <c r="G281" s="277" t="s">
        <v>246</v>
      </c>
      <c r="H281" s="168" t="s">
        <v>246</v>
      </c>
      <c r="I281" s="171" t="s">
        <v>246</v>
      </c>
      <c r="J281" s="170" t="s">
        <v>246</v>
      </c>
      <c r="K281" s="168">
        <v>61.522123893805301</v>
      </c>
      <c r="L281" s="171">
        <v>60.469195351896524</v>
      </c>
      <c r="M281" s="170">
        <v>48.167539267015705</v>
      </c>
      <c r="N281" s="277">
        <v>77.404580152671741</v>
      </c>
      <c r="O281" s="172">
        <f>SUM(K281+L281+M281+N281)</f>
        <v>247.56343866538927</v>
      </c>
    </row>
    <row r="282" spans="2:15" ht="15.75">
      <c r="B282" s="155">
        <v>8</v>
      </c>
      <c r="C282" s="159" t="s">
        <v>380</v>
      </c>
      <c r="D282" s="118" t="s">
        <v>241</v>
      </c>
      <c r="E282" s="118">
        <v>2008</v>
      </c>
      <c r="F282" s="167" t="s">
        <v>14</v>
      </c>
      <c r="G282" s="277" t="s">
        <v>246</v>
      </c>
      <c r="H282" s="168">
        <v>98.149100257069406</v>
      </c>
      <c r="I282" s="171">
        <v>99.536798764796714</v>
      </c>
      <c r="J282" s="170">
        <v>43.307086614173222</v>
      </c>
      <c r="K282" s="168" t="s">
        <v>246</v>
      </c>
      <c r="L282" s="171" t="s">
        <v>246</v>
      </c>
      <c r="M282" s="170" t="s">
        <v>246</v>
      </c>
      <c r="N282" s="277" t="s">
        <v>246</v>
      </c>
      <c r="O282" s="172">
        <f>SUM(H282+I282+J282)</f>
        <v>240.99298563603935</v>
      </c>
    </row>
    <row r="283" spans="2:15" ht="15.75">
      <c r="B283" s="155">
        <v>9</v>
      </c>
      <c r="C283" s="159" t="s">
        <v>379</v>
      </c>
      <c r="D283" s="118" t="s">
        <v>241</v>
      </c>
      <c r="E283" s="118">
        <v>2007</v>
      </c>
      <c r="F283" s="183" t="s">
        <v>5</v>
      </c>
      <c r="G283" s="277" t="s">
        <v>246</v>
      </c>
      <c r="H283" s="168">
        <v>47.653519720419368</v>
      </c>
      <c r="I283" s="171">
        <v>72.926093514328812</v>
      </c>
      <c r="J283" s="170">
        <v>100</v>
      </c>
      <c r="K283" s="168" t="s">
        <v>246</v>
      </c>
      <c r="L283" s="171" t="s">
        <v>246</v>
      </c>
      <c r="M283" s="170" t="s">
        <v>246</v>
      </c>
      <c r="N283" s="277" t="s">
        <v>246</v>
      </c>
      <c r="O283" s="172">
        <f>SUM(H283+I283+J283)</f>
        <v>220.57961323474819</v>
      </c>
    </row>
    <row r="284" spans="2:15" ht="15.75">
      <c r="B284" s="155">
        <v>10</v>
      </c>
      <c r="C284" s="141" t="s">
        <v>415</v>
      </c>
      <c r="D284" s="118" t="s">
        <v>16</v>
      </c>
      <c r="E284" s="118">
        <v>2007</v>
      </c>
      <c r="F284" s="183" t="s">
        <v>5</v>
      </c>
      <c r="G284" s="277" t="s">
        <v>246</v>
      </c>
      <c r="H284" s="168" t="s">
        <v>246</v>
      </c>
      <c r="I284" s="171" t="s">
        <v>246</v>
      </c>
      <c r="J284" s="170" t="s">
        <v>246</v>
      </c>
      <c r="K284" s="168">
        <v>71.581548599670498</v>
      </c>
      <c r="L284" s="171">
        <v>75.603070175438603</v>
      </c>
      <c r="M284" s="170">
        <v>29.252782193958659</v>
      </c>
      <c r="N284" s="277" t="s">
        <v>246</v>
      </c>
      <c r="O284" s="172">
        <f>SUM(K284+L284+M284)</f>
        <v>176.43740096906777</v>
      </c>
    </row>
    <row r="285" spans="2:15" ht="15.75">
      <c r="B285" s="155">
        <v>11</v>
      </c>
      <c r="C285" s="141" t="s">
        <v>414</v>
      </c>
      <c r="D285" s="118" t="s">
        <v>15</v>
      </c>
      <c r="E285" s="118">
        <v>2007</v>
      </c>
      <c r="F285" s="183" t="s">
        <v>5</v>
      </c>
      <c r="G285" s="277" t="s">
        <v>246</v>
      </c>
      <c r="H285" s="168" t="s">
        <v>246</v>
      </c>
      <c r="I285" s="171" t="s">
        <v>246</v>
      </c>
      <c r="J285" s="170" t="s">
        <v>246</v>
      </c>
      <c r="K285" s="168">
        <v>84.780487804878049</v>
      </c>
      <c r="L285" s="171">
        <v>45.094833224329633</v>
      </c>
      <c r="M285" s="170">
        <v>45.283018867924532</v>
      </c>
      <c r="N285" s="277" t="s">
        <v>246</v>
      </c>
      <c r="O285" s="172">
        <f>SUM(K285+L285+M285)</f>
        <v>175.15833989713221</v>
      </c>
    </row>
    <row r="286" spans="2:15" ht="15.75">
      <c r="B286" s="155">
        <v>12</v>
      </c>
      <c r="C286" s="141" t="s">
        <v>237</v>
      </c>
      <c r="D286" s="118" t="s">
        <v>13</v>
      </c>
      <c r="E286" s="118">
        <v>2009</v>
      </c>
      <c r="F286" s="183" t="s">
        <v>14</v>
      </c>
      <c r="G286" s="277" t="s">
        <v>246</v>
      </c>
      <c r="H286" s="168" t="s">
        <v>246</v>
      </c>
      <c r="I286" s="171" t="s">
        <v>246</v>
      </c>
      <c r="J286" s="170" t="s">
        <v>246</v>
      </c>
      <c r="K286" s="168">
        <v>84.205426356589143</v>
      </c>
      <c r="L286" s="171">
        <v>68.62403582980842</v>
      </c>
      <c r="M286" s="170">
        <v>0</v>
      </c>
      <c r="N286" s="277" t="s">
        <v>246</v>
      </c>
      <c r="O286" s="172">
        <f>SUM(K286+L286)</f>
        <v>152.82946218639756</v>
      </c>
    </row>
    <row r="287" spans="2:15" ht="15.75">
      <c r="B287" s="155">
        <v>13</v>
      </c>
      <c r="C287" s="141" t="s">
        <v>157</v>
      </c>
      <c r="D287" s="118" t="s">
        <v>13</v>
      </c>
      <c r="E287" s="118">
        <v>2010</v>
      </c>
      <c r="F287" s="183" t="s">
        <v>14</v>
      </c>
      <c r="G287" s="277" t="s">
        <v>246</v>
      </c>
      <c r="H287" s="168" t="s">
        <v>246</v>
      </c>
      <c r="I287" s="171" t="s">
        <v>246</v>
      </c>
      <c r="J287" s="170" t="s">
        <v>246</v>
      </c>
      <c r="K287" s="168">
        <v>0</v>
      </c>
      <c r="L287" s="171">
        <v>84.96611213801603</v>
      </c>
      <c r="M287" s="170">
        <v>40.979955456570153</v>
      </c>
      <c r="N287" s="277" t="s">
        <v>246</v>
      </c>
      <c r="O287" s="172">
        <f>SUM(L287+M287)</f>
        <v>125.94606759458618</v>
      </c>
    </row>
    <row r="288" spans="2:15" ht="15.75">
      <c r="B288" s="155">
        <v>14</v>
      </c>
      <c r="C288" s="141" t="s">
        <v>232</v>
      </c>
      <c r="D288" s="118" t="s">
        <v>16</v>
      </c>
      <c r="E288" s="118">
        <v>2007</v>
      </c>
      <c r="F288" s="183" t="s">
        <v>5</v>
      </c>
      <c r="G288" s="277" t="s">
        <v>246</v>
      </c>
      <c r="H288" s="168" t="s">
        <v>246</v>
      </c>
      <c r="I288" s="171" t="s">
        <v>246</v>
      </c>
      <c r="J288" s="170" t="s">
        <v>246</v>
      </c>
      <c r="K288" s="168" t="s">
        <v>246</v>
      </c>
      <c r="L288" s="171" t="s">
        <v>246</v>
      </c>
      <c r="M288" s="170" t="s">
        <v>246</v>
      </c>
      <c r="N288" s="277">
        <v>99.120234604105548</v>
      </c>
      <c r="O288" s="172">
        <f>SUM(N288)</f>
        <v>99.120234604105548</v>
      </c>
    </row>
    <row r="289" spans="2:15" ht="15.75">
      <c r="B289" s="155">
        <v>15</v>
      </c>
      <c r="C289" s="141" t="s">
        <v>160</v>
      </c>
      <c r="D289" s="118" t="s">
        <v>13</v>
      </c>
      <c r="E289" s="118">
        <v>2008</v>
      </c>
      <c r="F289" s="183" t="s">
        <v>14</v>
      </c>
      <c r="G289" s="277" t="s">
        <v>246</v>
      </c>
      <c r="H289" s="168" t="s">
        <v>246</v>
      </c>
      <c r="I289" s="171" t="s">
        <v>246</v>
      </c>
      <c r="J289" s="170" t="s">
        <v>246</v>
      </c>
      <c r="K289" s="168">
        <v>62.562994960403174</v>
      </c>
      <c r="L289" s="171">
        <v>0</v>
      </c>
      <c r="M289" s="170">
        <v>34.564809016906693</v>
      </c>
      <c r="N289" s="277" t="s">
        <v>246</v>
      </c>
      <c r="O289" s="172">
        <f>SUM(K289+M289)</f>
        <v>97.127803977309867</v>
      </c>
    </row>
    <row r="290" spans="2:15" ht="15.75">
      <c r="B290" s="155">
        <v>16</v>
      </c>
      <c r="C290" s="141" t="s">
        <v>416</v>
      </c>
      <c r="D290" s="119" t="s">
        <v>165</v>
      </c>
      <c r="E290" s="118">
        <v>2008</v>
      </c>
      <c r="F290" s="183" t="s">
        <v>5</v>
      </c>
      <c r="G290" s="277" t="s">
        <v>246</v>
      </c>
      <c r="H290" s="168" t="s">
        <v>246</v>
      </c>
      <c r="I290" s="171" t="s">
        <v>246</v>
      </c>
      <c r="J290" s="170" t="s">
        <v>246</v>
      </c>
      <c r="K290" s="168">
        <v>36.208333333333329</v>
      </c>
      <c r="L290" s="171">
        <v>43.522171374467419</v>
      </c>
      <c r="M290" s="170">
        <v>11.318433463194586</v>
      </c>
      <c r="N290" s="277" t="s">
        <v>246</v>
      </c>
      <c r="O290" s="172">
        <f>SUM(K290+L290+M290)</f>
        <v>91.048938170995328</v>
      </c>
    </row>
    <row r="291" spans="2:15" ht="15.75">
      <c r="B291" s="155">
        <v>17</v>
      </c>
      <c r="C291" s="141" t="s">
        <v>421</v>
      </c>
      <c r="D291" s="118" t="s">
        <v>242</v>
      </c>
      <c r="E291" s="118">
        <v>2008</v>
      </c>
      <c r="F291" s="183" t="s">
        <v>14</v>
      </c>
      <c r="G291" s="277" t="s">
        <v>246</v>
      </c>
      <c r="H291" s="168" t="s">
        <v>246</v>
      </c>
      <c r="I291" s="171" t="s">
        <v>246</v>
      </c>
      <c r="J291" s="170" t="s">
        <v>246</v>
      </c>
      <c r="K291" s="168" t="s">
        <v>246</v>
      </c>
      <c r="L291" s="171" t="s">
        <v>246</v>
      </c>
      <c r="M291" s="170" t="s">
        <v>246</v>
      </c>
      <c r="N291" s="277">
        <v>79.46708463949841</v>
      </c>
      <c r="O291" s="172">
        <f>SUM(N291)</f>
        <v>79.46708463949841</v>
      </c>
    </row>
    <row r="292" spans="2:15" ht="15.75">
      <c r="B292" s="155">
        <v>18</v>
      </c>
      <c r="C292" s="141" t="s">
        <v>386</v>
      </c>
      <c r="D292" s="119" t="s">
        <v>165</v>
      </c>
      <c r="E292" s="118">
        <v>2011</v>
      </c>
      <c r="F292" s="183" t="s">
        <v>5</v>
      </c>
      <c r="G292" s="277" t="s">
        <v>246</v>
      </c>
      <c r="H292" s="168" t="s">
        <v>246</v>
      </c>
      <c r="I292" s="171" t="s">
        <v>246</v>
      </c>
      <c r="J292" s="170" t="s">
        <v>246</v>
      </c>
      <c r="K292" s="168">
        <v>25.905500074526756</v>
      </c>
      <c r="L292" s="171">
        <v>43.11395966859466</v>
      </c>
      <c r="M292" s="170">
        <v>9.7131796586310042</v>
      </c>
      <c r="N292" s="277" t="s">
        <v>246</v>
      </c>
      <c r="O292" s="172">
        <f>SUM(K292+L292+M292)</f>
        <v>78.732639401752422</v>
      </c>
    </row>
    <row r="293" spans="2:15" ht="15.75">
      <c r="B293" s="155">
        <v>19</v>
      </c>
      <c r="C293" s="141" t="s">
        <v>422</v>
      </c>
      <c r="D293" s="118" t="s">
        <v>242</v>
      </c>
      <c r="E293" s="118">
        <v>2008</v>
      </c>
      <c r="F293" s="183" t="s">
        <v>5</v>
      </c>
      <c r="G293" s="277" t="s">
        <v>246</v>
      </c>
      <c r="H293" s="168" t="s">
        <v>246</v>
      </c>
      <c r="I293" s="171" t="s">
        <v>246</v>
      </c>
      <c r="J293" s="170" t="s">
        <v>246</v>
      </c>
      <c r="K293" s="168" t="s">
        <v>246</v>
      </c>
      <c r="L293" s="171" t="s">
        <v>246</v>
      </c>
      <c r="M293" s="170" t="s">
        <v>246</v>
      </c>
      <c r="N293" s="277">
        <v>75.278396436525597</v>
      </c>
      <c r="O293" s="172">
        <v>75.278396436525597</v>
      </c>
    </row>
    <row r="294" spans="2:15" ht="15.75">
      <c r="B294" s="155">
        <v>20</v>
      </c>
      <c r="C294" s="141" t="s">
        <v>417</v>
      </c>
      <c r="D294" s="118" t="s">
        <v>13</v>
      </c>
      <c r="E294" s="118">
        <v>2008</v>
      </c>
      <c r="F294" s="183" t="s">
        <v>5</v>
      </c>
      <c r="G294" s="277" t="s">
        <v>246</v>
      </c>
      <c r="H294" s="168" t="s">
        <v>246</v>
      </c>
      <c r="I294" s="171" t="s">
        <v>246</v>
      </c>
      <c r="J294" s="170" t="s">
        <v>246</v>
      </c>
      <c r="K294" s="168">
        <v>28.449828122442295</v>
      </c>
      <c r="L294" s="171">
        <v>0</v>
      </c>
      <c r="M294" s="170">
        <v>32.740213523131665</v>
      </c>
      <c r="N294" s="277" t="s">
        <v>246</v>
      </c>
      <c r="O294" s="172">
        <f>SUM(K294+M294)</f>
        <v>61.190041645573956</v>
      </c>
    </row>
    <row r="295" spans="2:15" ht="16.5" thickBot="1">
      <c r="B295" s="157">
        <v>21</v>
      </c>
      <c r="C295" s="145" t="s">
        <v>423</v>
      </c>
      <c r="D295" s="125" t="s">
        <v>242</v>
      </c>
      <c r="E295" s="125">
        <v>2008</v>
      </c>
      <c r="F295" s="193" t="s">
        <v>5</v>
      </c>
      <c r="G295" s="278" t="s">
        <v>246</v>
      </c>
      <c r="H295" s="176" t="s">
        <v>246</v>
      </c>
      <c r="I295" s="177" t="s">
        <v>246</v>
      </c>
      <c r="J295" s="178" t="s">
        <v>246</v>
      </c>
      <c r="K295" s="176" t="s">
        <v>246</v>
      </c>
      <c r="L295" s="177" t="s">
        <v>246</v>
      </c>
      <c r="M295" s="178" t="s">
        <v>246</v>
      </c>
      <c r="N295" s="278">
        <v>30.477908025247963</v>
      </c>
      <c r="O295" s="179">
        <v>30.477908025247963</v>
      </c>
    </row>
    <row r="296" spans="2:15" ht="15.75"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7"/>
      <c r="O296" s="137"/>
    </row>
    <row r="297" spans="2:15" ht="23.25" thickBot="1">
      <c r="B297" s="306" t="s">
        <v>381</v>
      </c>
      <c r="C297" s="306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7"/>
      <c r="O297" s="137"/>
    </row>
    <row r="298" spans="2:15" s="300" customFormat="1" ht="21.75" thickBot="1">
      <c r="B298" s="298"/>
      <c r="C298" s="241"/>
      <c r="D298" s="299"/>
      <c r="E298" s="299"/>
      <c r="F298" s="299"/>
      <c r="G298" s="108" t="s">
        <v>302</v>
      </c>
      <c r="H298" s="313" t="s">
        <v>163</v>
      </c>
      <c r="I298" s="314"/>
      <c r="J298" s="315"/>
      <c r="K298" s="313" t="s">
        <v>164</v>
      </c>
      <c r="L298" s="314"/>
      <c r="M298" s="315"/>
      <c r="N298" s="108" t="s">
        <v>303</v>
      </c>
      <c r="O298" s="108" t="s">
        <v>304</v>
      </c>
    </row>
    <row r="299" spans="2:15" ht="15.75">
      <c r="B299" s="279">
        <v>1</v>
      </c>
      <c r="C299" s="280" t="s">
        <v>228</v>
      </c>
      <c r="D299" s="220" t="s">
        <v>242</v>
      </c>
      <c r="E299" s="281">
        <v>2009</v>
      </c>
      <c r="F299" s="282" t="s">
        <v>19</v>
      </c>
      <c r="G299" s="283" t="s">
        <v>246</v>
      </c>
      <c r="H299" s="224">
        <v>90.724117295032897</v>
      </c>
      <c r="I299" s="208">
        <v>100</v>
      </c>
      <c r="J299" s="209">
        <v>100</v>
      </c>
      <c r="K299" s="224" t="s">
        <v>246</v>
      </c>
      <c r="L299" s="208" t="s">
        <v>246</v>
      </c>
      <c r="M299" s="209" t="s">
        <v>246</v>
      </c>
      <c r="N299" s="283" t="s">
        <v>246</v>
      </c>
      <c r="O299" s="226">
        <v>290.7241172950329</v>
      </c>
    </row>
    <row r="300" spans="2:15" ht="15.75">
      <c r="B300" s="155">
        <v>2</v>
      </c>
      <c r="C300" s="154" t="s">
        <v>383</v>
      </c>
      <c r="D300" s="119" t="s">
        <v>165</v>
      </c>
      <c r="E300" s="119">
        <v>2012</v>
      </c>
      <c r="F300" s="167"/>
      <c r="G300" s="277" t="s">
        <v>246</v>
      </c>
      <c r="H300" s="168">
        <v>71.341176470588223</v>
      </c>
      <c r="I300" s="171">
        <v>30.12390294269489</v>
      </c>
      <c r="J300" s="170">
        <v>84.648187633262268</v>
      </c>
      <c r="K300" s="168" t="s">
        <v>246</v>
      </c>
      <c r="L300" s="171" t="s">
        <v>246</v>
      </c>
      <c r="M300" s="170" t="s">
        <v>246</v>
      </c>
      <c r="N300" s="277" t="s">
        <v>246</v>
      </c>
      <c r="O300" s="172">
        <v>186.11326704654539</v>
      </c>
    </row>
    <row r="301" spans="2:15" ht="16.5" thickBot="1">
      <c r="B301" s="157">
        <v>3</v>
      </c>
      <c r="C301" s="156" t="s">
        <v>382</v>
      </c>
      <c r="D301" s="126" t="s">
        <v>165</v>
      </c>
      <c r="E301" s="126">
        <v>2009</v>
      </c>
      <c r="F301" s="175"/>
      <c r="G301" s="278" t="s">
        <v>246</v>
      </c>
      <c r="H301" s="176">
        <v>100</v>
      </c>
      <c r="I301" s="177">
        <v>0</v>
      </c>
      <c r="J301" s="178">
        <v>55.915492957746473</v>
      </c>
      <c r="K301" s="176" t="s">
        <v>246</v>
      </c>
      <c r="L301" s="177" t="s">
        <v>246</v>
      </c>
      <c r="M301" s="178" t="s">
        <v>246</v>
      </c>
      <c r="N301" s="278" t="s">
        <v>246</v>
      </c>
      <c r="O301" s="179">
        <v>155.91549295774647</v>
      </c>
    </row>
    <row r="302" spans="2:15" ht="15.75"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7"/>
      <c r="O302" s="137"/>
    </row>
    <row r="303" spans="2:15" ht="23.25" thickBot="1">
      <c r="B303" s="306" t="s">
        <v>384</v>
      </c>
      <c r="C303" s="306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7"/>
      <c r="O303" s="137"/>
    </row>
    <row r="304" spans="2:15" s="300" customFormat="1" ht="21.75" thickBot="1">
      <c r="B304" s="298"/>
      <c r="C304" s="241"/>
      <c r="D304" s="299"/>
      <c r="E304" s="299"/>
      <c r="F304" s="299"/>
      <c r="G304" s="108" t="s">
        <v>302</v>
      </c>
      <c r="H304" s="313" t="s">
        <v>163</v>
      </c>
      <c r="I304" s="314"/>
      <c r="J304" s="315"/>
      <c r="K304" s="313" t="s">
        <v>164</v>
      </c>
      <c r="L304" s="314"/>
      <c r="M304" s="315"/>
      <c r="N304" s="108" t="s">
        <v>303</v>
      </c>
      <c r="O304" s="108" t="s">
        <v>304</v>
      </c>
    </row>
    <row r="305" spans="2:15" ht="15.75">
      <c r="B305" s="279">
        <v>1</v>
      </c>
      <c r="C305" s="280" t="s">
        <v>385</v>
      </c>
      <c r="D305" s="281" t="s">
        <v>165</v>
      </c>
      <c r="E305" s="281">
        <v>2010</v>
      </c>
      <c r="F305" s="282"/>
      <c r="G305" s="283" t="s">
        <v>246</v>
      </c>
      <c r="H305" s="224">
        <v>100</v>
      </c>
      <c r="I305" s="208">
        <v>92.757306226175345</v>
      </c>
      <c r="J305" s="209">
        <v>100</v>
      </c>
      <c r="K305" s="224" t="s">
        <v>246</v>
      </c>
      <c r="L305" s="208" t="s">
        <v>246</v>
      </c>
      <c r="M305" s="209" t="s">
        <v>246</v>
      </c>
      <c r="N305" s="283" t="s">
        <v>246</v>
      </c>
      <c r="O305" s="226">
        <v>292.75730622617533</v>
      </c>
    </row>
    <row r="306" spans="2:15" ht="15.75">
      <c r="B306" s="155">
        <v>2</v>
      </c>
      <c r="C306" s="154" t="s">
        <v>386</v>
      </c>
      <c r="D306" s="119" t="s">
        <v>165</v>
      </c>
      <c r="E306" s="119">
        <v>2012</v>
      </c>
      <c r="F306" s="167"/>
      <c r="G306" s="277" t="s">
        <v>246</v>
      </c>
      <c r="H306" s="168">
        <v>33.89734912577552</v>
      </c>
      <c r="I306" s="171">
        <v>100</v>
      </c>
      <c r="J306" s="170">
        <v>94.642857142857125</v>
      </c>
      <c r="K306" s="168" t="s">
        <v>246</v>
      </c>
      <c r="L306" s="171" t="s">
        <v>246</v>
      </c>
      <c r="M306" s="170" t="s">
        <v>246</v>
      </c>
      <c r="N306" s="277" t="s">
        <v>246</v>
      </c>
      <c r="O306" s="172">
        <v>228.54020626863263</v>
      </c>
    </row>
    <row r="307" spans="2:15" ht="16.5" thickBot="1">
      <c r="B307" s="157">
        <v>3</v>
      </c>
      <c r="C307" s="156" t="s">
        <v>239</v>
      </c>
      <c r="D307" s="125" t="s">
        <v>242</v>
      </c>
      <c r="E307" s="126">
        <v>2012</v>
      </c>
      <c r="F307" s="175"/>
      <c r="G307" s="278" t="s">
        <v>246</v>
      </c>
      <c r="H307" s="176">
        <v>23.853939273665407</v>
      </c>
      <c r="I307" s="177">
        <v>74.061548867095027</v>
      </c>
      <c r="J307" s="178">
        <v>90.880748246297742</v>
      </c>
      <c r="K307" s="176" t="s">
        <v>246</v>
      </c>
      <c r="L307" s="177" t="s">
        <v>246</v>
      </c>
      <c r="M307" s="178" t="s">
        <v>246</v>
      </c>
      <c r="N307" s="278" t="s">
        <v>246</v>
      </c>
      <c r="O307" s="179">
        <v>188.79623638705817</v>
      </c>
    </row>
    <row r="308" spans="2:15" ht="15.75"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7"/>
      <c r="O308" s="137"/>
    </row>
    <row r="309" spans="2:15" ht="23.25" thickBot="1">
      <c r="B309" s="306" t="s">
        <v>446</v>
      </c>
      <c r="C309" s="306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7"/>
      <c r="O309" s="137"/>
    </row>
    <row r="310" spans="2:15" s="300" customFormat="1" ht="21.75" thickBot="1">
      <c r="B310" s="298"/>
      <c r="C310" s="241"/>
      <c r="D310" s="299"/>
      <c r="E310" s="299"/>
      <c r="F310" s="299"/>
      <c r="G310" s="108" t="s">
        <v>302</v>
      </c>
      <c r="H310" s="313" t="s">
        <v>163</v>
      </c>
      <c r="I310" s="314"/>
      <c r="J310" s="315"/>
      <c r="K310" s="313" t="s">
        <v>164</v>
      </c>
      <c r="L310" s="314"/>
      <c r="M310" s="315"/>
      <c r="N310" s="108" t="s">
        <v>303</v>
      </c>
      <c r="O310" s="108" t="s">
        <v>304</v>
      </c>
    </row>
    <row r="311" spans="2:15" ht="15.75">
      <c r="B311" s="279">
        <v>1</v>
      </c>
      <c r="C311" s="280" t="s">
        <v>387</v>
      </c>
      <c r="D311" s="281" t="s">
        <v>165</v>
      </c>
      <c r="E311" s="281">
        <v>2011</v>
      </c>
      <c r="F311" s="282"/>
      <c r="G311" s="283" t="s">
        <v>246</v>
      </c>
      <c r="H311" s="224">
        <v>100</v>
      </c>
      <c r="I311" s="208">
        <v>100</v>
      </c>
      <c r="J311" s="209">
        <v>100</v>
      </c>
      <c r="K311" s="224" t="s">
        <v>246</v>
      </c>
      <c r="L311" s="208" t="s">
        <v>246</v>
      </c>
      <c r="M311" s="209" t="s">
        <v>246</v>
      </c>
      <c r="N311" s="283" t="s">
        <v>246</v>
      </c>
      <c r="O311" s="226">
        <v>300</v>
      </c>
    </row>
    <row r="312" spans="2:15" ht="16.5" thickBot="1">
      <c r="B312" s="157">
        <v>2</v>
      </c>
      <c r="C312" s="156" t="s">
        <v>388</v>
      </c>
      <c r="D312" s="126" t="s">
        <v>165</v>
      </c>
      <c r="E312" s="126">
        <v>2012</v>
      </c>
      <c r="F312" s="175"/>
      <c r="G312" s="278" t="s">
        <v>246</v>
      </c>
      <c r="H312" s="176">
        <v>92.659446450060173</v>
      </c>
      <c r="I312" s="177">
        <v>49.473684210526301</v>
      </c>
      <c r="J312" s="178">
        <v>95.091053048297695</v>
      </c>
      <c r="K312" s="176" t="s">
        <v>246</v>
      </c>
      <c r="L312" s="177" t="s">
        <v>246</v>
      </c>
      <c r="M312" s="178" t="s">
        <v>246</v>
      </c>
      <c r="N312" s="278" t="s">
        <v>246</v>
      </c>
      <c r="O312" s="179">
        <v>237.22418370888414</v>
      </c>
    </row>
  </sheetData>
  <mergeCells count="40">
    <mergeCell ref="H44:J44"/>
    <mergeCell ref="K44:M44"/>
    <mergeCell ref="D2:J3"/>
    <mergeCell ref="B5:C5"/>
    <mergeCell ref="H6:J6"/>
    <mergeCell ref="K6:M6"/>
    <mergeCell ref="B43:C43"/>
    <mergeCell ref="H74:J74"/>
    <mergeCell ref="K74:M74"/>
    <mergeCell ref="B73:C73"/>
    <mergeCell ref="B86:C86"/>
    <mergeCell ref="H87:J87"/>
    <mergeCell ref="K87:M87"/>
    <mergeCell ref="B94:C94"/>
    <mergeCell ref="H95:J95"/>
    <mergeCell ref="K95:M95"/>
    <mergeCell ref="H164:J164"/>
    <mergeCell ref="K164:M164"/>
    <mergeCell ref="B163:C163"/>
    <mergeCell ref="B182:C182"/>
    <mergeCell ref="H183:J183"/>
    <mergeCell ref="K183:M183"/>
    <mergeCell ref="B201:C201"/>
    <mergeCell ref="H202:J202"/>
    <mergeCell ref="K202:M202"/>
    <mergeCell ref="B223:C223"/>
    <mergeCell ref="H224:J224"/>
    <mergeCell ref="K224:M224"/>
    <mergeCell ref="B273:C273"/>
    <mergeCell ref="H274:J274"/>
    <mergeCell ref="K274:M274"/>
    <mergeCell ref="B309:C309"/>
    <mergeCell ref="H310:J310"/>
    <mergeCell ref="K310:M310"/>
    <mergeCell ref="B297:C297"/>
    <mergeCell ref="H298:J298"/>
    <mergeCell ref="K298:M298"/>
    <mergeCell ref="B303:C303"/>
    <mergeCell ref="H304:J304"/>
    <mergeCell ref="K304:M3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КРК зима2021</vt:lpstr>
      <vt:lpstr>ЧРК зима 2021</vt:lpstr>
      <vt:lpstr>Сводный зима</vt:lpstr>
      <vt:lpstr>Универсиада</vt:lpstr>
      <vt:lpstr>WRE</vt:lpstr>
      <vt:lpstr>КРК лето2021</vt:lpstr>
      <vt:lpstr>ЧРК лето 2021</vt:lpstr>
      <vt:lpstr>ЧРК парк 2021</vt:lpstr>
      <vt:lpstr>Сводный лето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2022-01-11T08:09:25Z</dcterms:modified>
</cp:coreProperties>
</file>